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<sst xmlns="http://schemas.openxmlformats.org/spreadsheetml/2006/main" count="533" uniqueCount="446">
  <si>
    <t>Team</t>
  </si>
  <si>
    <t>Start</t>
  </si>
  <si>
    <t>Cíl</t>
  </si>
  <si>
    <t>Čas na trati</t>
  </si>
  <si>
    <t>Počet kontrol</t>
  </si>
  <si>
    <t>Body za kontroly</t>
  </si>
  <si>
    <t>Čas přes limit</t>
  </si>
  <si>
    <t>Celkem bodů</t>
  </si>
  <si>
    <t>Limit</t>
  </si>
  <si>
    <t>Celé minuty přes</t>
  </si>
  <si>
    <t>Přes limit zaokr.</t>
  </si>
  <si>
    <t>Penalizace</t>
  </si>
  <si>
    <t>Umístění</t>
  </si>
  <si>
    <t>Petr Kozák</t>
  </si>
  <si>
    <t>Roman Hron</t>
  </si>
  <si>
    <t>A32</t>
  </si>
  <si>
    <t>Jaroslav Kratochvíl</t>
  </si>
  <si>
    <t>Jan Kratochvíl</t>
  </si>
  <si>
    <t>KRÁŤOVÉ</t>
  </si>
  <si>
    <t>Jiří Štefan</t>
  </si>
  <si>
    <t>Jiří Řehák</t>
  </si>
  <si>
    <t>Valentina Tereškovová</t>
  </si>
  <si>
    <t>Milan Jílek</t>
  </si>
  <si>
    <t>Karel Fousek</t>
  </si>
  <si>
    <t>SAC Bělá pod Bezdězem</t>
  </si>
  <si>
    <t>Michal Chlumský</t>
  </si>
  <si>
    <t>Vít Chlustina</t>
  </si>
  <si>
    <t>Family Spinning Beroun</t>
  </si>
  <si>
    <t>Sunkovský Milan</t>
  </si>
  <si>
    <t>HK Rakovník</t>
  </si>
  <si>
    <t>Onderka Martin</t>
  </si>
  <si>
    <t>Prošek Luboš</t>
  </si>
  <si>
    <t>Scorpio Beroun</t>
  </si>
  <si>
    <t>Zeman Daniel</t>
  </si>
  <si>
    <t>Alfery Martin</t>
  </si>
  <si>
    <t>Rybáři</t>
  </si>
  <si>
    <t>Pavel Linc</t>
  </si>
  <si>
    <t>Tomáš Vlach</t>
  </si>
  <si>
    <t>Oceloví letci</t>
  </si>
  <si>
    <t>Jan Obuškevič</t>
  </si>
  <si>
    <t>Jiří Holas</t>
  </si>
  <si>
    <t>SNS - Maraton cetrum Jičín</t>
  </si>
  <si>
    <t>Jan Pribik</t>
  </si>
  <si>
    <t>Jan Svec</t>
  </si>
  <si>
    <t>Honza a Honza</t>
  </si>
  <si>
    <t>Ondra Čapek</t>
  </si>
  <si>
    <t>Čak</t>
  </si>
  <si>
    <t>Jako víno</t>
  </si>
  <si>
    <t>Martin Kraus</t>
  </si>
  <si>
    <t>Jaroslav Řízek</t>
  </si>
  <si>
    <t>Calypso</t>
  </si>
  <si>
    <t>Zdeněk Laciga</t>
  </si>
  <si>
    <t>Radek Laciga</t>
  </si>
  <si>
    <t>Mladej a perspektivní</t>
  </si>
  <si>
    <t>Dvořák Vít</t>
  </si>
  <si>
    <t>Dvořák Jiří</t>
  </si>
  <si>
    <t>felčaři</t>
  </si>
  <si>
    <t>Jan Zídek</t>
  </si>
  <si>
    <t>Lukáš Vydra</t>
  </si>
  <si>
    <t>Bohnické duo</t>
  </si>
  <si>
    <t>Karel Kletecka</t>
  </si>
  <si>
    <t>Ladislav Vesely</t>
  </si>
  <si>
    <t>Sjety gumy</t>
  </si>
  <si>
    <t>Dušan Lebeda</t>
  </si>
  <si>
    <t>Honza Kabát</t>
  </si>
  <si>
    <t>EKP</t>
  </si>
  <si>
    <t>1.člen</t>
  </si>
  <si>
    <t>2.člen</t>
  </si>
  <si>
    <t>Lukáš Macháček</t>
  </si>
  <si>
    <t>Michal Betlach</t>
  </si>
  <si>
    <t>Fedora team</t>
  </si>
  <si>
    <t>Ivo Tabáček</t>
  </si>
  <si>
    <t>Tomáš Urban</t>
  </si>
  <si>
    <t>Pětatřicátníci</t>
  </si>
  <si>
    <t>Tomáš Uhlář</t>
  </si>
  <si>
    <t>Jan Mejdr</t>
  </si>
  <si>
    <t>ŘLP Bike Team</t>
  </si>
  <si>
    <t>Kochman Martin</t>
  </si>
  <si>
    <t>Šmídl Jan</t>
  </si>
  <si>
    <t>CK Šukačka</t>
  </si>
  <si>
    <t>Pavel Horálek</t>
  </si>
  <si>
    <t>Zdeněk Brůna</t>
  </si>
  <si>
    <t>Ztracené kobylky</t>
  </si>
  <si>
    <t>Petr Forejt</t>
  </si>
  <si>
    <t>Viktor Čapek</t>
  </si>
  <si>
    <t>TJ Želva F.R.N.K.</t>
  </si>
  <si>
    <t>František Chalupa</t>
  </si>
  <si>
    <t>Jan Chalupa</t>
  </si>
  <si>
    <t>Komínový Salám Doberoun</t>
  </si>
  <si>
    <t>David Máška</t>
  </si>
  <si>
    <t>Richard Vácha</t>
  </si>
  <si>
    <t>Za zlatem (moku) táhneme se.</t>
  </si>
  <si>
    <t>Radek Dlouhý</t>
  </si>
  <si>
    <t>Komorní výtah</t>
  </si>
  <si>
    <t>Jára Pašek</t>
  </si>
  <si>
    <t>Fanda Pašek</t>
  </si>
  <si>
    <t>Pašáci</t>
  </si>
  <si>
    <t>Jan Kotlářík</t>
  </si>
  <si>
    <t>A32 junior team</t>
  </si>
  <si>
    <t>Pavel Čopjan</t>
  </si>
  <si>
    <t>Marcel Žuška</t>
  </si>
  <si>
    <t>lepus.cz</t>
  </si>
  <si>
    <t>Lukáš Novák</t>
  </si>
  <si>
    <t>Vilém Řehák</t>
  </si>
  <si>
    <t>AC SAKÉ KATEŘINKY</t>
  </si>
  <si>
    <t>Čipera Jan</t>
  </si>
  <si>
    <t>Sladký Rostislav</t>
  </si>
  <si>
    <t>Speedy Snails</t>
  </si>
  <si>
    <t>Jirka Hejna</t>
  </si>
  <si>
    <t>Honza Hejna</t>
  </si>
  <si>
    <t>Květničtí démoni</t>
  </si>
  <si>
    <t>krtek</t>
  </si>
  <si>
    <t>Petr Hamouz</t>
  </si>
  <si>
    <t>potapěči kladno</t>
  </si>
  <si>
    <t>Michal Šesták</t>
  </si>
  <si>
    <t>Vojta Langmajer</t>
  </si>
  <si>
    <t>Lhoťáci</t>
  </si>
  <si>
    <t>Tomáš Frank</t>
  </si>
  <si>
    <t>Vítězslav Petr</t>
  </si>
  <si>
    <t>BUZERANTI</t>
  </si>
  <si>
    <t>Vik_tor Cvi_link</t>
  </si>
  <si>
    <t>Pet_r Cho_cholouš</t>
  </si>
  <si>
    <t>Rudá Mordovanice</t>
  </si>
  <si>
    <t>Petr O-Pérák Dvořák</t>
  </si>
  <si>
    <t>Petr Hvězdář Pruner</t>
  </si>
  <si>
    <t>EPO - PEPO</t>
  </si>
  <si>
    <t>Mrdnik Buližnik</t>
  </si>
  <si>
    <t>Povolený Svěrač</t>
  </si>
  <si>
    <t>Švédská dvojka</t>
  </si>
  <si>
    <t>Milan Pittner</t>
  </si>
  <si>
    <t>Honza Listík</t>
  </si>
  <si>
    <t>MIHOPILI</t>
  </si>
  <si>
    <t>Ruda Rašovec</t>
  </si>
  <si>
    <t>Ondra Kijenský</t>
  </si>
  <si>
    <t>Velký ptáci</t>
  </si>
  <si>
    <t>Zdeněk Sedláček</t>
  </si>
  <si>
    <t>Tomáš Hájek</t>
  </si>
  <si>
    <t>Jan Vacek</t>
  </si>
  <si>
    <t>Petr Veselý</t>
  </si>
  <si>
    <t>Black Hill</t>
  </si>
  <si>
    <t>Martin Kučera</t>
  </si>
  <si>
    <t>Jindřich Kučera</t>
  </si>
  <si>
    <t>Jedou Topiči</t>
  </si>
  <si>
    <t>Ladislav Vitásek</t>
  </si>
  <si>
    <t>Daniel Veleba</t>
  </si>
  <si>
    <t>Funící lokomotivy</t>
  </si>
  <si>
    <t>Roman Kopecky</t>
  </si>
  <si>
    <t>Honza Fiala</t>
  </si>
  <si>
    <t>Rošťáci z Unhoště</t>
  </si>
  <si>
    <t>Patrik Dvořák</t>
  </si>
  <si>
    <t>s31.cz</t>
  </si>
  <si>
    <t>Zdeněk Bejr</t>
  </si>
  <si>
    <t>Zdeněk Bartoň</t>
  </si>
  <si>
    <t>Bilirubin eXtreme team</t>
  </si>
  <si>
    <t>Olda Adámek</t>
  </si>
  <si>
    <t>Petr Panec</t>
  </si>
  <si>
    <t>Neny</t>
  </si>
  <si>
    <t>Petr Tatoušek</t>
  </si>
  <si>
    <t>Petr Bašus</t>
  </si>
  <si>
    <t>až to bude možné otočte se</t>
  </si>
  <si>
    <t>Jan Sochor</t>
  </si>
  <si>
    <t>Abrahám Kopún</t>
  </si>
  <si>
    <t>Fio</t>
  </si>
  <si>
    <t>Michal Pelikán</t>
  </si>
  <si>
    <t>Martin Dušánek</t>
  </si>
  <si>
    <t>DuPe</t>
  </si>
  <si>
    <t>GNOME</t>
  </si>
  <si>
    <t>Aleš Fruhbauer</t>
  </si>
  <si>
    <t>Miroslav Bednář</t>
  </si>
  <si>
    <t>BeFree</t>
  </si>
  <si>
    <t>Lukáš</t>
  </si>
  <si>
    <t>Nobody</t>
  </si>
  <si>
    <t>VÁGUS.CZ</t>
  </si>
  <si>
    <t>Milan Jalový</t>
  </si>
  <si>
    <t>M&amp;J</t>
  </si>
  <si>
    <t>Michaela Pajkrtová</t>
  </si>
  <si>
    <t>Alexandr Kotačka</t>
  </si>
  <si>
    <t>Ještě jsme se nedohodli ;-)</t>
  </si>
  <si>
    <t>Josef Krejsa</t>
  </si>
  <si>
    <t>Gabriela Krejsova</t>
  </si>
  <si>
    <t>FIN Team</t>
  </si>
  <si>
    <t>Jana Klablenova</t>
  </si>
  <si>
    <t>Martin Klablena</t>
  </si>
  <si>
    <t>Civava team</t>
  </si>
  <si>
    <t>Soňa Chalupová</t>
  </si>
  <si>
    <t>Jaroslav Chalupa</t>
  </si>
  <si>
    <t>Rovináři</t>
  </si>
  <si>
    <t>Vašek Mrštík</t>
  </si>
  <si>
    <t>Hanča Mrštíková</t>
  </si>
  <si>
    <t>Mrštici</t>
  </si>
  <si>
    <t>Štefan Kundrát</t>
  </si>
  <si>
    <t>Karla Jáglová</t>
  </si>
  <si>
    <t>Vysoká</t>
  </si>
  <si>
    <t>Jana Kroupová</t>
  </si>
  <si>
    <t>Iveta Vyšínová</t>
  </si>
  <si>
    <t>Jiří Vyšín</t>
  </si>
  <si>
    <t>13-tý pramen</t>
  </si>
  <si>
    <t>Lenka Vondráčková</t>
  </si>
  <si>
    <t>Jiří Vondráček</t>
  </si>
  <si>
    <t>Koloplouži</t>
  </si>
  <si>
    <t>Andrea Rejholcová</t>
  </si>
  <si>
    <t>Michal Rejholec</t>
  </si>
  <si>
    <t>Rejžáci</t>
  </si>
  <si>
    <t>Milena Zimmermannová</t>
  </si>
  <si>
    <t>Pavel Zimmermann</t>
  </si>
  <si>
    <t>Tryskáčovi</t>
  </si>
  <si>
    <t>Hana Krocová</t>
  </si>
  <si>
    <t>Miloslav Kroc</t>
  </si>
  <si>
    <t>Lesní skřítci</t>
  </si>
  <si>
    <t>Martin Bělohoubek</t>
  </si>
  <si>
    <t>Dana Vilhelmová</t>
  </si>
  <si>
    <t>Město Beroun</t>
  </si>
  <si>
    <t>David Náhlovský</t>
  </si>
  <si>
    <t>Dominik Duda</t>
  </si>
  <si>
    <t>Jana Hybšová</t>
  </si>
  <si>
    <t>Kendalové</t>
  </si>
  <si>
    <t>Petr Beneš</t>
  </si>
  <si>
    <t>Katka Punčochová</t>
  </si>
  <si>
    <t>Sparta</t>
  </si>
  <si>
    <t>Filip Filip</t>
  </si>
  <si>
    <t>Lucie Filipová</t>
  </si>
  <si>
    <t>Fíci</t>
  </si>
  <si>
    <t>Anna Vavříková</t>
  </si>
  <si>
    <t>Jan Vavřík</t>
  </si>
  <si>
    <t>BJ Kakosy</t>
  </si>
  <si>
    <t>Martin Plšek</t>
  </si>
  <si>
    <t>Monika Vyšínová</t>
  </si>
  <si>
    <t>Les Trompes</t>
  </si>
  <si>
    <t>Michaela Pečená</t>
  </si>
  <si>
    <t>Jan Šauli</t>
  </si>
  <si>
    <t>Jateční pedagogické sbory</t>
  </si>
  <si>
    <t>Jan Hladík</t>
  </si>
  <si>
    <t>Klára Popková</t>
  </si>
  <si>
    <t>LeMra Team</t>
  </si>
  <si>
    <t>Marek Šťastný</t>
  </si>
  <si>
    <t>Petra Mikulková</t>
  </si>
  <si>
    <t>KudyTudy</t>
  </si>
  <si>
    <t>Michal Veselý</t>
  </si>
  <si>
    <t>Hanka Vrbovcová</t>
  </si>
  <si>
    <t>ČESYK HEROES</t>
  </si>
  <si>
    <t>Lucie Sixtová</t>
  </si>
  <si>
    <t>Pavel Rus</t>
  </si>
  <si>
    <t>Sihena bike team</t>
  </si>
  <si>
    <t>Tomáš Vopálenský</t>
  </si>
  <si>
    <t>Světlana Kadlecová</t>
  </si>
  <si>
    <t>Hovno na duši</t>
  </si>
  <si>
    <t>Štěpán Merenus</t>
  </si>
  <si>
    <t>Ivana Pajerová</t>
  </si>
  <si>
    <t>CentrumNosičů.cz</t>
  </si>
  <si>
    <t>Petra Zahradníčková</t>
  </si>
  <si>
    <t>Jarda Zahradníček</t>
  </si>
  <si>
    <t>Pitovci</t>
  </si>
  <si>
    <t>Petr Zemina</t>
  </si>
  <si>
    <t>Lucie Pavlíková</t>
  </si>
  <si>
    <t>Petr a Lucie</t>
  </si>
  <si>
    <t>Robert Homolka</t>
  </si>
  <si>
    <t>Lucie Ježková</t>
  </si>
  <si>
    <t>Hedgehog family</t>
  </si>
  <si>
    <t>Pavel Wohanka</t>
  </si>
  <si>
    <t>Gabča Klimešová</t>
  </si>
  <si>
    <t>Pytel vořechů</t>
  </si>
  <si>
    <t>Petr Zeman</t>
  </si>
  <si>
    <t>Pavla Kalendová</t>
  </si>
  <si>
    <t>PePa Team</t>
  </si>
  <si>
    <t>Lenka Vyšínová</t>
  </si>
  <si>
    <t>Robert Mannelqvist</t>
  </si>
  <si>
    <t>Moose Team</t>
  </si>
  <si>
    <t>Kristýna Onderková</t>
  </si>
  <si>
    <t>Daniel Nedvídek</t>
  </si>
  <si>
    <t>SK Brdy</t>
  </si>
  <si>
    <t>Štěpánka Betkov</t>
  </si>
  <si>
    <t>Tomáš Větrovský</t>
  </si>
  <si>
    <t>Štěbetka&amp;Větrolam</t>
  </si>
  <si>
    <t>Jakub Jágl</t>
  </si>
  <si>
    <t>Jana Břízová</t>
  </si>
  <si>
    <t>Vysoká u Staré Vody</t>
  </si>
  <si>
    <t>Vanda Růžičková</t>
  </si>
  <si>
    <t>Ivan Vršinský</t>
  </si>
  <si>
    <t>Brzda pokroku</t>
  </si>
  <si>
    <t>Lucie Krutílková</t>
  </si>
  <si>
    <t>Václav Zemánek</t>
  </si>
  <si>
    <t>Gaučáci</t>
  </si>
  <si>
    <t>Martina Novotná</t>
  </si>
  <si>
    <t>Miroslav Janáček</t>
  </si>
  <si>
    <t>Active Capital</t>
  </si>
  <si>
    <t>Miroslav Čech</t>
  </si>
  <si>
    <t>Hana Kunzfeldová</t>
  </si>
  <si>
    <t>HaMi Vehykly</t>
  </si>
  <si>
    <t>Jan Picka</t>
  </si>
  <si>
    <t>Radana Kavková</t>
  </si>
  <si>
    <t>Rodiče ovcí</t>
  </si>
  <si>
    <t>Petr Šimáček</t>
  </si>
  <si>
    <t>Iveta Šimáčková</t>
  </si>
  <si>
    <t>BOĎÁCI BORY</t>
  </si>
  <si>
    <t>Janice Vanková</t>
  </si>
  <si>
    <t>Petr Vanka</t>
  </si>
  <si>
    <t>Rodinný výlet</t>
  </si>
  <si>
    <t>Dáša Tučková</t>
  </si>
  <si>
    <t>Martin Sajal</t>
  </si>
  <si>
    <t>Ekonom Praha</t>
  </si>
  <si>
    <t>Štěpa Lebdušková</t>
  </si>
  <si>
    <t>Zby Lebduška</t>
  </si>
  <si>
    <t>Picky Beavers</t>
  </si>
  <si>
    <t>Pavel Kopecký</t>
  </si>
  <si>
    <t>Anežka Kopecká</t>
  </si>
  <si>
    <t>erdujuroca</t>
  </si>
  <si>
    <t>Majda Seifertová</t>
  </si>
  <si>
    <t>Honza Seifert</t>
  </si>
  <si>
    <t>Fazekash team</t>
  </si>
  <si>
    <t>Roman Hochman</t>
  </si>
  <si>
    <t>Verky Kyselova</t>
  </si>
  <si>
    <t>KOZÍ OCHMELKY</t>
  </si>
  <si>
    <t>Michal Holík</t>
  </si>
  <si>
    <t>Patricie Pavlíčková</t>
  </si>
  <si>
    <t>Zřejmě slušnej oddíl</t>
  </si>
  <si>
    <t>Věra Zedníková</t>
  </si>
  <si>
    <t>Petr Krejčí</t>
  </si>
  <si>
    <t>Nu, Pogodi MTB Team I</t>
  </si>
  <si>
    <t>Julie Volfova</t>
  </si>
  <si>
    <t>24FUN</t>
  </si>
  <si>
    <t>Petr Srníček</t>
  </si>
  <si>
    <t>Petra Havlová</t>
  </si>
  <si>
    <t>Pospíchej pomalu</t>
  </si>
  <si>
    <t>Bára Kavanová</t>
  </si>
  <si>
    <t>David Hlaváč</t>
  </si>
  <si>
    <t>BIKE MUSIC FEST PASEKY</t>
  </si>
  <si>
    <t>Tomáš</t>
  </si>
  <si>
    <t>Pavla</t>
  </si>
  <si>
    <t>CYKLOBULF - Jedem s medem</t>
  </si>
  <si>
    <t>Šárka Vejvodová</t>
  </si>
  <si>
    <t>Milan Černý</t>
  </si>
  <si>
    <t>Ski&amp;Bike Centrum Radotín</t>
  </si>
  <si>
    <t>Míša Pačáková</t>
  </si>
  <si>
    <t>Pavel Kurz</t>
  </si>
  <si>
    <t>Ekonom</t>
  </si>
  <si>
    <t>Jana Zelová</t>
  </si>
  <si>
    <t>David Moučka</t>
  </si>
  <si>
    <t>U dvou Koček</t>
  </si>
  <si>
    <t>Tomáš Náhlovský</t>
  </si>
  <si>
    <t>Martina Hroudová</t>
  </si>
  <si>
    <t>dřeváci</t>
  </si>
  <si>
    <t>Míša Lacigová</t>
  </si>
  <si>
    <t>Pavel Müller</t>
  </si>
  <si>
    <t>Rybář s Kanónem</t>
  </si>
  <si>
    <t>Sixtak</t>
  </si>
  <si>
    <t>Edita</t>
  </si>
  <si>
    <t>Sputnik</t>
  </si>
  <si>
    <t>Lenka Macková</t>
  </si>
  <si>
    <t>Aleš Dostál</t>
  </si>
  <si>
    <t>Výletníci</t>
  </si>
  <si>
    <t>Magdalena Řízková</t>
  </si>
  <si>
    <t>Jakub Jansa</t>
  </si>
  <si>
    <t>Zebra a tygr</t>
  </si>
  <si>
    <t>Ivana Lacigová</t>
  </si>
  <si>
    <t>Šárka Švábková</t>
  </si>
  <si>
    <t>Slídilky</t>
  </si>
  <si>
    <t>Mirka Reitermanová</t>
  </si>
  <si>
    <t>Alena Marková</t>
  </si>
  <si>
    <t>Sestry v akci</t>
  </si>
  <si>
    <t>Dandyla</t>
  </si>
  <si>
    <t>Ivet</t>
  </si>
  <si>
    <t>Sluníčka</t>
  </si>
  <si>
    <t>Ivana Zachová</t>
  </si>
  <si>
    <t>Hana Hačecká</t>
  </si>
  <si>
    <t>kolemskolem</t>
  </si>
  <si>
    <t>Hanka Mazancová</t>
  </si>
  <si>
    <t>Laděna Bímová</t>
  </si>
  <si>
    <t>Eva</t>
  </si>
  <si>
    <t>Lydie</t>
  </si>
  <si>
    <t>Horoholky</t>
  </si>
  <si>
    <t>Petra Vaněčková</t>
  </si>
  <si>
    <t>Pavla Prylová</t>
  </si>
  <si>
    <t>Na chvíli od plotny</t>
  </si>
  <si>
    <t>Veronika Honsová</t>
  </si>
  <si>
    <t>Jana Fryčová</t>
  </si>
  <si>
    <t>To se tam nevejde. Ale vejde!</t>
  </si>
  <si>
    <t>Martina Chrastilová</t>
  </si>
  <si>
    <t>Věra Pešlová</t>
  </si>
  <si>
    <t>VaM Team</t>
  </si>
  <si>
    <t>Petra Kočárková</t>
  </si>
  <si>
    <t>Kristina Gybasová</t>
  </si>
  <si>
    <t>Kanapáči</t>
  </si>
  <si>
    <t>Lenka Sedláčková</t>
  </si>
  <si>
    <t>Eva Hájková</t>
  </si>
  <si>
    <t>Petra Snížková</t>
  </si>
  <si>
    <t>Veronika Puchernová</t>
  </si>
  <si>
    <t>TAMaZPÁTKY</t>
  </si>
  <si>
    <t>Jana Šustrová</t>
  </si>
  <si>
    <t>Martina Hrbková</t>
  </si>
  <si>
    <t>Discovery</t>
  </si>
  <si>
    <t>Majdice</t>
  </si>
  <si>
    <t>Káča</t>
  </si>
  <si>
    <t>kronika a příběh</t>
  </si>
  <si>
    <t>Julie Widimská</t>
  </si>
  <si>
    <t>Jana Šimáčková</t>
  </si>
  <si>
    <t>JaJky bajky</t>
  </si>
  <si>
    <t>Barča Válková</t>
  </si>
  <si>
    <t>Zuzka Weissová</t>
  </si>
  <si>
    <t>EPO - BaZuKAM?</t>
  </si>
  <si>
    <t>Otakar Kalina</t>
  </si>
  <si>
    <t>Pavel Kutil</t>
  </si>
  <si>
    <t>Jan Frohde</t>
  </si>
  <si>
    <t>Oto Severýn</t>
  </si>
  <si>
    <t>Miro Pingo</t>
  </si>
  <si>
    <t>Michal Kroupa</t>
  </si>
  <si>
    <t>Kroupy padat nebudou</t>
  </si>
  <si>
    <t>Gnome Baby</t>
  </si>
  <si>
    <t>Richard Vlasák</t>
  </si>
  <si>
    <t>Ondřej Fatka</t>
  </si>
  <si>
    <t>Aleš Bednář</t>
  </si>
  <si>
    <t>GC</t>
  </si>
  <si>
    <t>Jiří Mazanec</t>
  </si>
  <si>
    <t>Dalibor Gut</t>
  </si>
  <si>
    <t>Mladej může,starej musí</t>
  </si>
  <si>
    <t>Jan Regal</t>
  </si>
  <si>
    <t>Michal Kostka</t>
  </si>
  <si>
    <t>PVP</t>
  </si>
  <si>
    <t>Michal Štemberg</t>
  </si>
  <si>
    <t>Vít Štorch</t>
  </si>
  <si>
    <t>Petr Adrian</t>
  </si>
  <si>
    <t>Eva Pyková</t>
  </si>
  <si>
    <t>Jana Machová</t>
  </si>
  <si>
    <t>Vít Šindelář</t>
  </si>
  <si>
    <t>Bibiana Takáčová</t>
  </si>
  <si>
    <t>Darwin</t>
  </si>
  <si>
    <t>Marie Hrdinová</t>
  </si>
  <si>
    <t>Pavel Horák</t>
  </si>
  <si>
    <t>Kunratický Go Yacht Club</t>
  </si>
  <si>
    <t>Dětský závod</t>
  </si>
  <si>
    <t>Velebová Kristýna</t>
  </si>
  <si>
    <t>Toman Ondřej</t>
  </si>
  <si>
    <t>Nastulgzykova</t>
  </si>
  <si>
    <t>Rychterovi</t>
  </si>
  <si>
    <t>Veselá Romana</t>
  </si>
  <si>
    <t>Chmela Zbyněk</t>
  </si>
  <si>
    <t>PBV (Autopilot)</t>
  </si>
  <si>
    <t>BAJKONUR 2012 - KONEČNÉ VÝSLEDKY</t>
  </si>
  <si>
    <t>kategorie HH</t>
  </si>
  <si>
    <t>MS</t>
  </si>
  <si>
    <t>kategorie HH+</t>
  </si>
  <si>
    <t>kategorie DH</t>
  </si>
  <si>
    <t>kategorie DH+</t>
  </si>
  <si>
    <t>kategorie DD</t>
  </si>
  <si>
    <t>kategorie DD+</t>
  </si>
  <si>
    <t>Čas</t>
  </si>
  <si>
    <t>BBB baby bláznivky bloudivky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</si>
</sst>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h]:mm:ss;@"/>
    <numFmt numFmtId="166" formatCode="h:mm:ss;@"/>
    <numFmt numFmtId="167" formatCode="[$-F400]h:mm:ss\ AM/PM"/>
    <numFmt numFmtId="168" formatCode="mm:ss.0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7"/>
      <name val="Tahom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9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8"/>
      <color indexed="10"/>
      <name val="Tahom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9C0006"/>
      <name val="Verdana"/>
      <family val="2"/>
    </font>
    <font>
      <b/>
      <sz val="9"/>
      <color rgb="FFFA7D00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9"/>
      <color theme="0"/>
      <name val="Verdana"/>
      <family val="2"/>
    </font>
    <font>
      <sz val="9"/>
      <color rgb="FF3F3F76"/>
      <name val="Verdana"/>
      <family val="2"/>
    </font>
    <font>
      <sz val="9"/>
      <color rgb="FFFA7D00"/>
      <name val="Verdana"/>
      <family val="2"/>
    </font>
    <font>
      <sz val="9"/>
      <color rgb="FF9C6500"/>
      <name val="Verdana"/>
      <family val="2"/>
    </font>
    <font>
      <b/>
      <sz val="9"/>
      <color rgb="FF3F3F3F"/>
      <name val="Verdana"/>
      <family val="2"/>
    </font>
    <font>
      <b/>
      <sz val="18"/>
      <color theme="3"/>
      <name val="Cambri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  <font>
      <b/>
      <sz val="8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42C8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41C2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1"/>
    </xf>
    <xf numFmtId="0" fontId="0" fillId="0" borderId="0" xfId="0" applyFont="1" applyAlignment="1">
      <alignment/>
    </xf>
    <xf numFmtId="0" fontId="41" fillId="0" borderId="11" xfId="0" applyFont="1" applyFill="1" applyBorder="1" applyAlignment="1">
      <alignment horizontal="left" wrapText="1" indent="1"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/>
    </xf>
    <xf numFmtId="21" fontId="1" fillId="0" borderId="11" xfId="0" applyNumberFormat="1" applyFont="1" applyFill="1" applyBorder="1" applyAlignment="1">
      <alignment horizontal="right"/>
    </xf>
    <xf numFmtId="166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right"/>
    </xf>
    <xf numFmtId="167" fontId="1" fillId="0" borderId="11" xfId="0" applyNumberFormat="1" applyFont="1" applyBorder="1" applyAlignment="1">
      <alignment horizontal="right"/>
    </xf>
    <xf numFmtId="168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" fontId="1" fillId="39" borderId="11" xfId="0" applyNumberFormat="1" applyFont="1" applyFill="1" applyBorder="1" applyAlignment="1">
      <alignment horizontal="center"/>
    </xf>
    <xf numFmtId="166" fontId="1" fillId="39" borderId="11" xfId="0" applyNumberFormat="1" applyFont="1" applyFill="1" applyBorder="1" applyAlignment="1">
      <alignment horizontal="right"/>
    </xf>
    <xf numFmtId="166" fontId="0" fillId="0" borderId="11" xfId="0" applyNumberFormat="1" applyBorder="1" applyAlignment="1">
      <alignment horizontal="center"/>
    </xf>
    <xf numFmtId="21" fontId="0" fillId="0" borderId="11" xfId="0" applyNumberFormat="1" applyFill="1" applyBorder="1" applyAlignment="1">
      <alignment horizontal="right"/>
    </xf>
    <xf numFmtId="166" fontId="0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166" fontId="0" fillId="0" borderId="11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168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66" fontId="0" fillId="0" borderId="11" xfId="0" applyNumberFormat="1" applyFont="1" applyBorder="1" applyAlignment="1">
      <alignment horizontal="center"/>
    </xf>
    <xf numFmtId="21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168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66" fontId="0" fillId="0" borderId="11" xfId="0" applyNumberForma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 indent="1"/>
    </xf>
    <xf numFmtId="166" fontId="1" fillId="0" borderId="11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20" fontId="0" fillId="0" borderId="11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0"/>
  <sheetViews>
    <sheetView tabSelected="1" zoomScalePageLayoutView="0" workbookViewId="0" topLeftCell="A1">
      <selection activeCell="O163" sqref="O162:O163"/>
    </sheetView>
  </sheetViews>
  <sheetFormatPr defaultColWidth="32.421875" defaultRowHeight="12.75"/>
  <cols>
    <col min="1" max="1" width="5.00390625" style="0" customWidth="1"/>
    <col min="2" max="2" width="19.7109375" style="0" bestFit="1" customWidth="1"/>
    <col min="3" max="3" width="19.421875" style="0" bestFit="1" customWidth="1"/>
    <col min="4" max="4" width="24.8515625" style="0" bestFit="1" customWidth="1"/>
    <col min="5" max="6" width="8.140625" style="0" bestFit="1" customWidth="1"/>
    <col min="7" max="7" width="7.140625" style="0" bestFit="1" customWidth="1"/>
    <col min="8" max="8" width="7.28125" style="0" bestFit="1" customWidth="1"/>
    <col min="9" max="9" width="8.28125" style="0" bestFit="1" customWidth="1"/>
    <col min="10" max="10" width="7.140625" style="0" bestFit="1" customWidth="1"/>
    <col min="11" max="11" width="8.7109375" style="0" customWidth="1"/>
    <col min="12" max="12" width="9.57421875" style="0" bestFit="1" customWidth="1"/>
    <col min="13" max="13" width="11.57421875" style="0" bestFit="1" customWidth="1"/>
    <col min="14" max="14" width="7.00390625" style="0" customWidth="1"/>
    <col min="15" max="15" width="7.57421875" style="0" customWidth="1"/>
    <col min="16" max="16" width="8.421875" style="0" customWidth="1"/>
  </cols>
  <sheetData>
    <row r="1" ht="18">
      <c r="A1" s="10" t="s">
        <v>436</v>
      </c>
    </row>
    <row r="3" spans="1:2" ht="13.5" thickBot="1">
      <c r="A3" s="12" t="s">
        <v>437</v>
      </c>
      <c r="B3" s="16"/>
    </row>
    <row r="4" spans="1:16" ht="29.25" customHeight="1" thickBot="1">
      <c r="A4" s="1" t="s">
        <v>12</v>
      </c>
      <c r="B4" s="1" t="s">
        <v>66</v>
      </c>
      <c r="C4" s="1" t="s">
        <v>67</v>
      </c>
      <c r="D4" s="1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3" t="s">
        <v>5</v>
      </c>
      <c r="J4" s="22" t="s">
        <v>8</v>
      </c>
      <c r="K4" s="22" t="s">
        <v>6</v>
      </c>
      <c r="L4" s="22" t="s">
        <v>10</v>
      </c>
      <c r="M4" s="22" t="s">
        <v>9</v>
      </c>
      <c r="N4" s="23" t="s">
        <v>11</v>
      </c>
      <c r="O4" s="23" t="s">
        <v>7</v>
      </c>
      <c r="P4" s="23" t="s">
        <v>3</v>
      </c>
    </row>
    <row r="5" spans="1:16" ht="12.75">
      <c r="A5" s="13">
        <v>1</v>
      </c>
      <c r="B5" s="5" t="s">
        <v>123</v>
      </c>
      <c r="C5" s="5" t="s">
        <v>124</v>
      </c>
      <c r="D5" s="5" t="s">
        <v>125</v>
      </c>
      <c r="E5" s="24">
        <v>0.4791666666666667</v>
      </c>
      <c r="F5" s="25">
        <v>0.6872337962962963</v>
      </c>
      <c r="G5" s="26">
        <f aca="true" t="shared" si="0" ref="G5:G40">SUM(F5-E5)</f>
        <v>0.20806712962962964</v>
      </c>
      <c r="H5" s="27">
        <v>22</v>
      </c>
      <c r="I5" s="28">
        <f aca="true" t="shared" si="1" ref="I5:I41">SUM(H5*5)</f>
        <v>110</v>
      </c>
      <c r="J5" s="29">
        <v>0.208333333333333</v>
      </c>
      <c r="K5" s="30">
        <f aca="true" t="shared" si="2" ref="K5:K40">IF(G5&lt;=J5,0,IF(G5&gt;J5,G5-J5))</f>
        <v>0</v>
      </c>
      <c r="L5" s="31">
        <f aca="true" t="shared" si="3" ref="L5:L41">CEILING(K5,1/1440)</f>
        <v>0</v>
      </c>
      <c r="M5" s="32">
        <f aca="true" t="shared" si="4" ref="M5:M41">MINUTE(L5)+60*HOUR(L5)</f>
        <v>0</v>
      </c>
      <c r="N5" s="33">
        <f aca="true" t="shared" si="5" ref="N5:N41">IF(M5&lt;=0,0,IF(M5&lt;10,M5,IF(M5&lt;61,10+2*(M5-10),IF(M5&gt;=61,"neklasifikováno"))))</f>
        <v>0</v>
      </c>
      <c r="O5" s="34">
        <f aca="true" t="shared" si="6" ref="O5:O40">IF(N5="neklasifikováno","neklasifikováno",SUM(I5-N5))</f>
        <v>110</v>
      </c>
      <c r="P5" s="35">
        <f aca="true" t="shared" si="7" ref="P5:P40">SUM(F5-E5)</f>
        <v>0.20806712962962964</v>
      </c>
    </row>
    <row r="6" spans="1:16" ht="12.75">
      <c r="A6" s="13">
        <v>2</v>
      </c>
      <c r="B6" s="5" t="s">
        <v>167</v>
      </c>
      <c r="C6" s="5" t="s">
        <v>168</v>
      </c>
      <c r="D6" s="5" t="s">
        <v>169</v>
      </c>
      <c r="E6" s="24">
        <v>0.4791666666666667</v>
      </c>
      <c r="F6" s="25">
        <v>0.6890393518518518</v>
      </c>
      <c r="G6" s="26">
        <f t="shared" si="0"/>
        <v>0.20987268518518515</v>
      </c>
      <c r="H6" s="27">
        <v>19</v>
      </c>
      <c r="I6" s="28">
        <f t="shared" si="1"/>
        <v>95</v>
      </c>
      <c r="J6" s="29">
        <v>0.208333333333333</v>
      </c>
      <c r="K6" s="30">
        <f t="shared" si="2"/>
        <v>0.0015393518518521387</v>
      </c>
      <c r="L6" s="31">
        <f t="shared" si="3"/>
        <v>0.0020833333333333333</v>
      </c>
      <c r="M6" s="32">
        <f t="shared" si="4"/>
        <v>3</v>
      </c>
      <c r="N6" s="33">
        <f t="shared" si="5"/>
        <v>3</v>
      </c>
      <c r="O6" s="34">
        <f t="shared" si="6"/>
        <v>92</v>
      </c>
      <c r="P6" s="35">
        <f t="shared" si="7"/>
        <v>0.20987268518518515</v>
      </c>
    </row>
    <row r="7" spans="1:16" ht="12.75">
      <c r="A7" s="13">
        <v>3</v>
      </c>
      <c r="B7" s="5" t="s">
        <v>68</v>
      </c>
      <c r="C7" s="5" t="s">
        <v>69</v>
      </c>
      <c r="D7" s="5" t="s">
        <v>70</v>
      </c>
      <c r="E7" s="24">
        <v>0.4791666666666667</v>
      </c>
      <c r="F7" s="25">
        <v>0.6796064814814815</v>
      </c>
      <c r="G7" s="26">
        <f t="shared" si="0"/>
        <v>0.20043981481481482</v>
      </c>
      <c r="H7" s="27">
        <v>18</v>
      </c>
      <c r="I7" s="28">
        <f t="shared" si="1"/>
        <v>90</v>
      </c>
      <c r="J7" s="29">
        <v>0.208333333333333</v>
      </c>
      <c r="K7" s="30">
        <f t="shared" si="2"/>
        <v>0</v>
      </c>
      <c r="L7" s="31">
        <f t="shared" si="3"/>
        <v>0</v>
      </c>
      <c r="M7" s="32">
        <f t="shared" si="4"/>
        <v>0</v>
      </c>
      <c r="N7" s="33">
        <f t="shared" si="5"/>
        <v>0</v>
      </c>
      <c r="O7" s="34">
        <f t="shared" si="6"/>
        <v>90</v>
      </c>
      <c r="P7" s="35">
        <f t="shared" si="7"/>
        <v>0.20043981481481482</v>
      </c>
    </row>
    <row r="8" spans="1:16" ht="12.75">
      <c r="A8" s="14">
        <v>4</v>
      </c>
      <c r="B8" s="4" t="s">
        <v>417</v>
      </c>
      <c r="C8" s="4" t="s">
        <v>418</v>
      </c>
      <c r="D8" s="4" t="s">
        <v>299</v>
      </c>
      <c r="E8" s="36">
        <v>0.4791666666666667</v>
      </c>
      <c r="F8" s="37">
        <v>0.685949074074074</v>
      </c>
      <c r="G8" s="38">
        <f t="shared" si="0"/>
        <v>0.20678240740740733</v>
      </c>
      <c r="H8" s="39">
        <v>18</v>
      </c>
      <c r="I8" s="28">
        <f t="shared" si="1"/>
        <v>90</v>
      </c>
      <c r="J8" s="40">
        <v>0.208333333333333</v>
      </c>
      <c r="K8" s="41">
        <f t="shared" si="2"/>
        <v>0</v>
      </c>
      <c r="L8" s="42">
        <f t="shared" si="3"/>
        <v>0</v>
      </c>
      <c r="M8" s="43">
        <f t="shared" si="4"/>
        <v>0</v>
      </c>
      <c r="N8" s="33">
        <f t="shared" si="5"/>
        <v>0</v>
      </c>
      <c r="O8" s="34">
        <f t="shared" si="6"/>
        <v>90</v>
      </c>
      <c r="P8" s="35">
        <f t="shared" si="7"/>
        <v>0.20678240740740733</v>
      </c>
    </row>
    <row r="9" spans="1:16" ht="12.75">
      <c r="A9" s="14">
        <v>5</v>
      </c>
      <c r="B9" s="4" t="s">
        <v>173</v>
      </c>
      <c r="C9" s="4" t="s">
        <v>401</v>
      </c>
      <c r="D9" s="4" t="s">
        <v>174</v>
      </c>
      <c r="E9" s="36">
        <v>0.4791666666666667</v>
      </c>
      <c r="F9" s="37">
        <v>0.6881018518518518</v>
      </c>
      <c r="G9" s="38">
        <f t="shared" si="0"/>
        <v>0.2089351851851851</v>
      </c>
      <c r="H9" s="39">
        <v>18</v>
      </c>
      <c r="I9" s="28">
        <f t="shared" si="1"/>
        <v>90</v>
      </c>
      <c r="J9" s="40">
        <v>0.208333333333333</v>
      </c>
      <c r="K9" s="41">
        <f t="shared" si="2"/>
        <v>0.0006018518518521032</v>
      </c>
      <c r="L9" s="42">
        <f t="shared" si="3"/>
        <v>0.0006944444444444445</v>
      </c>
      <c r="M9" s="43">
        <f t="shared" si="4"/>
        <v>1</v>
      </c>
      <c r="N9" s="33">
        <f t="shared" si="5"/>
        <v>1</v>
      </c>
      <c r="O9" s="34">
        <f t="shared" si="6"/>
        <v>89</v>
      </c>
      <c r="P9" s="35">
        <f t="shared" si="7"/>
        <v>0.2089351851851851</v>
      </c>
    </row>
    <row r="10" spans="1:16" ht="12.75">
      <c r="A10" s="14">
        <v>6</v>
      </c>
      <c r="B10" s="4" t="s">
        <v>74</v>
      </c>
      <c r="C10" s="4" t="s">
        <v>75</v>
      </c>
      <c r="D10" s="4" t="s">
        <v>76</v>
      </c>
      <c r="E10" s="36">
        <v>0.4791666666666667</v>
      </c>
      <c r="F10" s="37">
        <v>0.6914351851851852</v>
      </c>
      <c r="G10" s="38">
        <f t="shared" si="0"/>
        <v>0.21226851851851852</v>
      </c>
      <c r="H10" s="39">
        <v>18</v>
      </c>
      <c r="I10" s="28">
        <f t="shared" si="1"/>
        <v>90</v>
      </c>
      <c r="J10" s="40">
        <v>0.208333333333333</v>
      </c>
      <c r="K10" s="41">
        <f t="shared" si="2"/>
        <v>0.0039351851851855135</v>
      </c>
      <c r="L10" s="42">
        <f t="shared" si="3"/>
        <v>0.004166666666666667</v>
      </c>
      <c r="M10" s="43">
        <f t="shared" si="4"/>
        <v>6</v>
      </c>
      <c r="N10" s="33">
        <f t="shared" si="5"/>
        <v>6</v>
      </c>
      <c r="O10" s="34">
        <f t="shared" si="6"/>
        <v>84</v>
      </c>
      <c r="P10" s="35">
        <f t="shared" si="7"/>
        <v>0.21226851851851852</v>
      </c>
    </row>
    <row r="11" spans="1:16" ht="12.75">
      <c r="A11" s="14">
        <v>7</v>
      </c>
      <c r="B11" s="4" t="s">
        <v>99</v>
      </c>
      <c r="C11" s="4" t="s">
        <v>100</v>
      </c>
      <c r="D11" s="4" t="s">
        <v>101</v>
      </c>
      <c r="E11" s="36">
        <v>0.4791666666666667</v>
      </c>
      <c r="F11" s="37">
        <v>0.6802314814814815</v>
      </c>
      <c r="G11" s="38">
        <f t="shared" si="0"/>
        <v>0.2010648148148148</v>
      </c>
      <c r="H11" s="39">
        <v>16</v>
      </c>
      <c r="I11" s="28">
        <f t="shared" si="1"/>
        <v>80</v>
      </c>
      <c r="J11" s="40">
        <v>0.208333333333333</v>
      </c>
      <c r="K11" s="41">
        <f t="shared" si="2"/>
        <v>0</v>
      </c>
      <c r="L11" s="42">
        <f t="shared" si="3"/>
        <v>0</v>
      </c>
      <c r="M11" s="43">
        <f t="shared" si="4"/>
        <v>0</v>
      </c>
      <c r="N11" s="33">
        <f t="shared" si="5"/>
        <v>0</v>
      </c>
      <c r="O11" s="34">
        <f t="shared" si="6"/>
        <v>80</v>
      </c>
      <c r="P11" s="35">
        <f t="shared" si="7"/>
        <v>0.2010648148148148</v>
      </c>
    </row>
    <row r="12" spans="1:16" ht="12.75">
      <c r="A12" s="14">
        <v>8</v>
      </c>
      <c r="B12" s="4" t="s">
        <v>77</v>
      </c>
      <c r="C12" s="4" t="s">
        <v>78</v>
      </c>
      <c r="D12" s="4" t="s">
        <v>79</v>
      </c>
      <c r="E12" s="36">
        <v>0.4791666666666667</v>
      </c>
      <c r="F12" s="37">
        <v>0.6805324074074074</v>
      </c>
      <c r="G12" s="38">
        <f t="shared" si="0"/>
        <v>0.2013657407407407</v>
      </c>
      <c r="H12" s="39">
        <v>16</v>
      </c>
      <c r="I12" s="28">
        <f t="shared" si="1"/>
        <v>80</v>
      </c>
      <c r="J12" s="40">
        <v>0.208333333333333</v>
      </c>
      <c r="K12" s="41">
        <f t="shared" si="2"/>
        <v>0</v>
      </c>
      <c r="L12" s="42">
        <f t="shared" si="3"/>
        <v>0</v>
      </c>
      <c r="M12" s="43">
        <f t="shared" si="4"/>
        <v>0</v>
      </c>
      <c r="N12" s="33">
        <f t="shared" si="5"/>
        <v>0</v>
      </c>
      <c r="O12" s="34">
        <f t="shared" si="6"/>
        <v>80</v>
      </c>
      <c r="P12" s="35">
        <f t="shared" si="7"/>
        <v>0.2013657407407407</v>
      </c>
    </row>
    <row r="13" spans="1:16" ht="12.75">
      <c r="A13" s="14">
        <v>9</v>
      </c>
      <c r="B13" s="4" t="s">
        <v>105</v>
      </c>
      <c r="C13" s="4" t="s">
        <v>106</v>
      </c>
      <c r="D13" s="4" t="s">
        <v>107</v>
      </c>
      <c r="E13" s="36">
        <v>0.4791666666666667</v>
      </c>
      <c r="F13" s="37">
        <v>0.6893518518518519</v>
      </c>
      <c r="G13" s="38">
        <f t="shared" si="0"/>
        <v>0.2101851851851852</v>
      </c>
      <c r="H13" s="39">
        <v>16</v>
      </c>
      <c r="I13" s="28">
        <f t="shared" si="1"/>
        <v>80</v>
      </c>
      <c r="J13" s="40">
        <v>0.208333333333333</v>
      </c>
      <c r="K13" s="41">
        <f t="shared" si="2"/>
        <v>0.0018518518518521876</v>
      </c>
      <c r="L13" s="42">
        <f t="shared" si="3"/>
        <v>0.0020833333333333333</v>
      </c>
      <c r="M13" s="43">
        <f t="shared" si="4"/>
        <v>3</v>
      </c>
      <c r="N13" s="33">
        <f t="shared" si="5"/>
        <v>3</v>
      </c>
      <c r="O13" s="34">
        <f t="shared" si="6"/>
        <v>77</v>
      </c>
      <c r="P13" s="35">
        <f t="shared" si="7"/>
        <v>0.2101851851851852</v>
      </c>
    </row>
    <row r="14" spans="1:16" ht="12.75">
      <c r="A14" s="14">
        <v>10</v>
      </c>
      <c r="B14" s="4" t="s">
        <v>89</v>
      </c>
      <c r="C14" s="4" t="s">
        <v>90</v>
      </c>
      <c r="D14" s="4" t="s">
        <v>91</v>
      </c>
      <c r="E14" s="36">
        <v>0.4791666666666667</v>
      </c>
      <c r="F14" s="37">
        <v>0.6934490740740741</v>
      </c>
      <c r="G14" s="38">
        <f t="shared" si="0"/>
        <v>0.2142824074074074</v>
      </c>
      <c r="H14" s="39">
        <v>17</v>
      </c>
      <c r="I14" s="28">
        <f t="shared" si="1"/>
        <v>85</v>
      </c>
      <c r="J14" s="40">
        <v>0.208333333333333</v>
      </c>
      <c r="K14" s="41">
        <f t="shared" si="2"/>
        <v>0.005949074074074384</v>
      </c>
      <c r="L14" s="42">
        <f t="shared" si="3"/>
        <v>0.00625</v>
      </c>
      <c r="M14" s="43">
        <f t="shared" si="4"/>
        <v>9</v>
      </c>
      <c r="N14" s="33">
        <f t="shared" si="5"/>
        <v>9</v>
      </c>
      <c r="O14" s="34">
        <f t="shared" si="6"/>
        <v>76</v>
      </c>
      <c r="P14" s="35">
        <f t="shared" si="7"/>
        <v>0.2142824074074074</v>
      </c>
    </row>
    <row r="15" spans="1:16" ht="12.75">
      <c r="A15" s="14">
        <v>11</v>
      </c>
      <c r="B15" s="4" t="s">
        <v>140</v>
      </c>
      <c r="C15" s="4" t="s">
        <v>141</v>
      </c>
      <c r="D15" s="4" t="s">
        <v>142</v>
      </c>
      <c r="E15" s="36">
        <v>0.4791666666666667</v>
      </c>
      <c r="F15" s="37">
        <v>0.6683680555555555</v>
      </c>
      <c r="G15" s="38">
        <f t="shared" si="0"/>
        <v>0.18920138888888877</v>
      </c>
      <c r="H15" s="39">
        <v>15</v>
      </c>
      <c r="I15" s="28">
        <f t="shared" si="1"/>
        <v>75</v>
      </c>
      <c r="J15" s="40">
        <v>0.208333333333333</v>
      </c>
      <c r="K15" s="41">
        <f t="shared" si="2"/>
        <v>0</v>
      </c>
      <c r="L15" s="42">
        <f t="shared" si="3"/>
        <v>0</v>
      </c>
      <c r="M15" s="43">
        <f t="shared" si="4"/>
        <v>0</v>
      </c>
      <c r="N15" s="33">
        <f t="shared" si="5"/>
        <v>0</v>
      </c>
      <c r="O15" s="34">
        <f t="shared" si="6"/>
        <v>75</v>
      </c>
      <c r="P15" s="35">
        <f t="shared" si="7"/>
        <v>0.18920138888888877</v>
      </c>
    </row>
    <row r="16" spans="1:16" ht="12.75">
      <c r="A16" s="14">
        <v>12</v>
      </c>
      <c r="B16" s="4" t="s">
        <v>151</v>
      </c>
      <c r="C16" s="4" t="s">
        <v>152</v>
      </c>
      <c r="D16" s="4" t="s">
        <v>153</v>
      </c>
      <c r="E16" s="36">
        <v>0.4791666666666667</v>
      </c>
      <c r="F16" s="37">
        <v>0.6803356481481481</v>
      </c>
      <c r="G16" s="38">
        <f t="shared" si="0"/>
        <v>0.20116898148148138</v>
      </c>
      <c r="H16" s="39">
        <v>15</v>
      </c>
      <c r="I16" s="28">
        <f t="shared" si="1"/>
        <v>75</v>
      </c>
      <c r="J16" s="40">
        <v>0.208333333333333</v>
      </c>
      <c r="K16" s="41">
        <f t="shared" si="2"/>
        <v>0</v>
      </c>
      <c r="L16" s="42">
        <f t="shared" si="3"/>
        <v>0</v>
      </c>
      <c r="M16" s="43">
        <f t="shared" si="4"/>
        <v>0</v>
      </c>
      <c r="N16" s="33">
        <f t="shared" si="5"/>
        <v>0</v>
      </c>
      <c r="O16" s="34">
        <f t="shared" si="6"/>
        <v>75</v>
      </c>
      <c r="P16" s="35">
        <f t="shared" si="7"/>
        <v>0.20116898148148138</v>
      </c>
    </row>
    <row r="17" spans="1:16" ht="12.75">
      <c r="A17" s="14">
        <v>13</v>
      </c>
      <c r="B17" s="4" t="s">
        <v>160</v>
      </c>
      <c r="C17" s="4" t="s">
        <v>161</v>
      </c>
      <c r="D17" s="4" t="s">
        <v>162</v>
      </c>
      <c r="E17" s="36">
        <v>0.4791666666666667</v>
      </c>
      <c r="F17" s="37">
        <v>0.6855671296296296</v>
      </c>
      <c r="G17" s="38">
        <f t="shared" si="0"/>
        <v>0.20640046296296294</v>
      </c>
      <c r="H17" s="39">
        <v>15</v>
      </c>
      <c r="I17" s="28">
        <f t="shared" si="1"/>
        <v>75</v>
      </c>
      <c r="J17" s="40">
        <v>0.208333333333333</v>
      </c>
      <c r="K17" s="41">
        <f t="shared" si="2"/>
        <v>0</v>
      </c>
      <c r="L17" s="42">
        <f t="shared" si="3"/>
        <v>0</v>
      </c>
      <c r="M17" s="43">
        <f t="shared" si="4"/>
        <v>0</v>
      </c>
      <c r="N17" s="33">
        <f t="shared" si="5"/>
        <v>0</v>
      </c>
      <c r="O17" s="34">
        <f t="shared" si="6"/>
        <v>75</v>
      </c>
      <c r="P17" s="35">
        <f t="shared" si="7"/>
        <v>0.20640046296296294</v>
      </c>
    </row>
    <row r="18" spans="1:16" ht="12.75">
      <c r="A18" s="14">
        <v>14</v>
      </c>
      <c r="B18" s="4" t="s">
        <v>149</v>
      </c>
      <c r="C18" s="4" t="s">
        <v>400</v>
      </c>
      <c r="D18" s="4" t="s">
        <v>150</v>
      </c>
      <c r="E18" s="36">
        <v>0.4791666666666667</v>
      </c>
      <c r="F18" s="37">
        <v>0.6695717592592593</v>
      </c>
      <c r="G18" s="38">
        <f t="shared" si="0"/>
        <v>0.19040509259259258</v>
      </c>
      <c r="H18" s="39">
        <v>14</v>
      </c>
      <c r="I18" s="28">
        <f t="shared" si="1"/>
        <v>70</v>
      </c>
      <c r="J18" s="40">
        <v>0.208333333333333</v>
      </c>
      <c r="K18" s="41">
        <f t="shared" si="2"/>
        <v>0</v>
      </c>
      <c r="L18" s="42">
        <f t="shared" si="3"/>
        <v>0</v>
      </c>
      <c r="M18" s="43">
        <f t="shared" si="4"/>
        <v>0</v>
      </c>
      <c r="N18" s="33">
        <f t="shared" si="5"/>
        <v>0</v>
      </c>
      <c r="O18" s="34">
        <f t="shared" si="6"/>
        <v>70</v>
      </c>
      <c r="P18" s="35">
        <f t="shared" si="7"/>
        <v>0.19040509259259258</v>
      </c>
    </row>
    <row r="19" spans="1:16" ht="12.75">
      <c r="A19" s="14">
        <v>15</v>
      </c>
      <c r="B19" s="4" t="s">
        <v>102</v>
      </c>
      <c r="C19" s="4" t="s">
        <v>103</v>
      </c>
      <c r="D19" s="4" t="s">
        <v>104</v>
      </c>
      <c r="E19" s="36">
        <v>0.4791666666666667</v>
      </c>
      <c r="F19" s="37">
        <v>0.6747569444444445</v>
      </c>
      <c r="G19" s="38">
        <f t="shared" si="0"/>
        <v>0.19559027777777777</v>
      </c>
      <c r="H19" s="39">
        <v>14</v>
      </c>
      <c r="I19" s="28">
        <f t="shared" si="1"/>
        <v>70</v>
      </c>
      <c r="J19" s="40">
        <v>0.208333333333333</v>
      </c>
      <c r="K19" s="41">
        <f t="shared" si="2"/>
        <v>0</v>
      </c>
      <c r="L19" s="42">
        <f t="shared" si="3"/>
        <v>0</v>
      </c>
      <c r="M19" s="43">
        <f t="shared" si="4"/>
        <v>0</v>
      </c>
      <c r="N19" s="33">
        <f t="shared" si="5"/>
        <v>0</v>
      </c>
      <c r="O19" s="34">
        <f t="shared" si="6"/>
        <v>70</v>
      </c>
      <c r="P19" s="35">
        <f t="shared" si="7"/>
        <v>0.19559027777777777</v>
      </c>
    </row>
    <row r="20" spans="1:16" ht="12.75">
      <c r="A20" s="14">
        <v>16</v>
      </c>
      <c r="B20" s="4" t="s">
        <v>154</v>
      </c>
      <c r="C20" s="4" t="s">
        <v>155</v>
      </c>
      <c r="D20" s="4" t="s">
        <v>156</v>
      </c>
      <c r="E20" s="36">
        <v>0.4791666666666667</v>
      </c>
      <c r="F20" s="37">
        <v>0.6787037037037037</v>
      </c>
      <c r="G20" s="38">
        <f t="shared" si="0"/>
        <v>0.199537037037037</v>
      </c>
      <c r="H20" s="39">
        <v>14</v>
      </c>
      <c r="I20" s="28">
        <f t="shared" si="1"/>
        <v>70</v>
      </c>
      <c r="J20" s="40">
        <v>0.208333333333333</v>
      </c>
      <c r="K20" s="41">
        <f t="shared" si="2"/>
        <v>0</v>
      </c>
      <c r="L20" s="42">
        <f t="shared" si="3"/>
        <v>0</v>
      </c>
      <c r="M20" s="43">
        <f t="shared" si="4"/>
        <v>0</v>
      </c>
      <c r="N20" s="33">
        <f t="shared" si="5"/>
        <v>0</v>
      </c>
      <c r="O20" s="34">
        <f t="shared" si="6"/>
        <v>70</v>
      </c>
      <c r="P20" s="35">
        <f t="shared" si="7"/>
        <v>0.199537037037037</v>
      </c>
    </row>
    <row r="21" spans="1:16" ht="12.75">
      <c r="A21" s="14">
        <v>17</v>
      </c>
      <c r="B21" s="4" t="s">
        <v>132</v>
      </c>
      <c r="C21" s="4" t="s">
        <v>133</v>
      </c>
      <c r="D21" s="4" t="s">
        <v>134</v>
      </c>
      <c r="E21" s="36">
        <v>0.4791666666666667</v>
      </c>
      <c r="F21" s="37">
        <v>0.6858101851851851</v>
      </c>
      <c r="G21" s="38">
        <f t="shared" si="0"/>
        <v>0.20664351851851842</v>
      </c>
      <c r="H21" s="39">
        <v>14</v>
      </c>
      <c r="I21" s="28">
        <f t="shared" si="1"/>
        <v>70</v>
      </c>
      <c r="J21" s="40">
        <v>0.208333333333333</v>
      </c>
      <c r="K21" s="41">
        <f t="shared" si="2"/>
        <v>0</v>
      </c>
      <c r="L21" s="42">
        <f t="shared" si="3"/>
        <v>0</v>
      </c>
      <c r="M21" s="43">
        <f t="shared" si="4"/>
        <v>0</v>
      </c>
      <c r="N21" s="33">
        <f t="shared" si="5"/>
        <v>0</v>
      </c>
      <c r="O21" s="34">
        <f t="shared" si="6"/>
        <v>70</v>
      </c>
      <c r="P21" s="35">
        <f t="shared" si="7"/>
        <v>0.20664351851851842</v>
      </c>
    </row>
    <row r="22" spans="1:16" ht="12.75">
      <c r="A22" s="14">
        <v>18</v>
      </c>
      <c r="B22" s="4" t="s">
        <v>146</v>
      </c>
      <c r="C22" s="4" t="s">
        <v>147</v>
      </c>
      <c r="D22" s="4" t="s">
        <v>148</v>
      </c>
      <c r="E22" s="36">
        <v>0.4791666666666667</v>
      </c>
      <c r="F22" s="37">
        <v>0.6872916666666667</v>
      </c>
      <c r="G22" s="38">
        <f t="shared" si="0"/>
        <v>0.20812500000000006</v>
      </c>
      <c r="H22" s="39">
        <v>14</v>
      </c>
      <c r="I22" s="28">
        <f t="shared" si="1"/>
        <v>70</v>
      </c>
      <c r="J22" s="40">
        <v>0.208333333333333</v>
      </c>
      <c r="K22" s="41">
        <f t="shared" si="2"/>
        <v>0</v>
      </c>
      <c r="L22" s="42">
        <f t="shared" si="3"/>
        <v>0</v>
      </c>
      <c r="M22" s="43">
        <f t="shared" si="4"/>
        <v>0</v>
      </c>
      <c r="N22" s="33">
        <f t="shared" si="5"/>
        <v>0</v>
      </c>
      <c r="O22" s="34">
        <f t="shared" si="6"/>
        <v>70</v>
      </c>
      <c r="P22" s="35">
        <f t="shared" si="7"/>
        <v>0.20812500000000006</v>
      </c>
    </row>
    <row r="23" spans="1:16" ht="12.75">
      <c r="A23" s="14">
        <v>19</v>
      </c>
      <c r="B23" s="4" t="s">
        <v>163</v>
      </c>
      <c r="C23" s="4" t="s">
        <v>164</v>
      </c>
      <c r="D23" s="4" t="s">
        <v>165</v>
      </c>
      <c r="E23" s="36">
        <v>0.4791666666666667</v>
      </c>
      <c r="F23" s="37">
        <v>0.6875231481481481</v>
      </c>
      <c r="G23" s="38">
        <f t="shared" si="0"/>
        <v>0.2083564814814814</v>
      </c>
      <c r="H23" s="39">
        <v>14</v>
      </c>
      <c r="I23" s="28">
        <f t="shared" si="1"/>
        <v>70</v>
      </c>
      <c r="J23" s="40">
        <v>0.208333333333333</v>
      </c>
      <c r="K23" s="41">
        <f t="shared" si="2"/>
        <v>2.3148148148383063E-05</v>
      </c>
      <c r="L23" s="42">
        <f t="shared" si="3"/>
        <v>0.0006944444444444445</v>
      </c>
      <c r="M23" s="43">
        <f t="shared" si="4"/>
        <v>1</v>
      </c>
      <c r="N23" s="33">
        <f t="shared" si="5"/>
        <v>1</v>
      </c>
      <c r="O23" s="34">
        <f t="shared" si="6"/>
        <v>69</v>
      </c>
      <c r="P23" s="35">
        <f t="shared" si="7"/>
        <v>0.2083564814814814</v>
      </c>
    </row>
    <row r="24" spans="1:16" ht="12.75">
      <c r="A24" s="14">
        <v>20</v>
      </c>
      <c r="B24" s="4" t="s">
        <v>94</v>
      </c>
      <c r="C24" s="4" t="s">
        <v>95</v>
      </c>
      <c r="D24" s="4" t="s">
        <v>96</v>
      </c>
      <c r="E24" s="36">
        <v>0.4791666666666667</v>
      </c>
      <c r="F24" s="37">
        <v>0.6877199074074074</v>
      </c>
      <c r="G24" s="38">
        <f t="shared" si="0"/>
        <v>0.20855324074074072</v>
      </c>
      <c r="H24" s="39">
        <v>14</v>
      </c>
      <c r="I24" s="28">
        <f t="shared" si="1"/>
        <v>70</v>
      </c>
      <c r="J24" s="40">
        <v>0.208333333333333</v>
      </c>
      <c r="K24" s="41">
        <f t="shared" si="2"/>
        <v>0.0002199074074077101</v>
      </c>
      <c r="L24" s="42">
        <f t="shared" si="3"/>
        <v>0.0006944444444444445</v>
      </c>
      <c r="M24" s="43">
        <f t="shared" si="4"/>
        <v>1</v>
      </c>
      <c r="N24" s="33">
        <f t="shared" si="5"/>
        <v>1</v>
      </c>
      <c r="O24" s="34">
        <f t="shared" si="6"/>
        <v>69</v>
      </c>
      <c r="P24" s="35">
        <f t="shared" si="7"/>
        <v>0.20855324074074072</v>
      </c>
    </row>
    <row r="25" spans="1:16" ht="12.75">
      <c r="A25" s="14">
        <v>21</v>
      </c>
      <c r="B25" s="4" t="s">
        <v>414</v>
      </c>
      <c r="C25" s="4" t="s">
        <v>415</v>
      </c>
      <c r="D25" s="4" t="s">
        <v>416</v>
      </c>
      <c r="E25" s="36">
        <v>0.4791666666666667</v>
      </c>
      <c r="F25" s="37">
        <v>0.6900347222222223</v>
      </c>
      <c r="G25" s="38">
        <f t="shared" si="0"/>
        <v>0.2108680555555556</v>
      </c>
      <c r="H25" s="39">
        <v>14</v>
      </c>
      <c r="I25" s="28">
        <f t="shared" si="1"/>
        <v>70</v>
      </c>
      <c r="J25" s="40">
        <v>0.208333333333333</v>
      </c>
      <c r="K25" s="41">
        <f t="shared" si="2"/>
        <v>0.0025347222222225907</v>
      </c>
      <c r="L25" s="42">
        <f t="shared" si="3"/>
        <v>0.002777777777777778</v>
      </c>
      <c r="M25" s="43">
        <f t="shared" si="4"/>
        <v>4</v>
      </c>
      <c r="N25" s="33">
        <f t="shared" si="5"/>
        <v>4</v>
      </c>
      <c r="O25" s="34">
        <f t="shared" si="6"/>
        <v>66</v>
      </c>
      <c r="P25" s="35">
        <f t="shared" si="7"/>
        <v>0.2108680555555556</v>
      </c>
    </row>
    <row r="26" spans="1:16" ht="12.75">
      <c r="A26" s="14">
        <v>22</v>
      </c>
      <c r="B26" s="4" t="s">
        <v>399</v>
      </c>
      <c r="C26" s="4" t="s">
        <v>97</v>
      </c>
      <c r="D26" s="4" t="s">
        <v>98</v>
      </c>
      <c r="E26" s="36">
        <v>0.4791666666666667</v>
      </c>
      <c r="F26" s="37">
        <v>0.6836342592592594</v>
      </c>
      <c r="G26" s="38">
        <f t="shared" si="0"/>
        <v>0.20446759259259267</v>
      </c>
      <c r="H26" s="39">
        <v>13</v>
      </c>
      <c r="I26" s="28">
        <f t="shared" si="1"/>
        <v>65</v>
      </c>
      <c r="J26" s="40">
        <v>0.208333333333333</v>
      </c>
      <c r="K26" s="41">
        <f t="shared" si="2"/>
        <v>0</v>
      </c>
      <c r="L26" s="42">
        <f t="shared" si="3"/>
        <v>0</v>
      </c>
      <c r="M26" s="43">
        <f t="shared" si="4"/>
        <v>0</v>
      </c>
      <c r="N26" s="33">
        <f t="shared" si="5"/>
        <v>0</v>
      </c>
      <c r="O26" s="34">
        <f t="shared" si="6"/>
        <v>65</v>
      </c>
      <c r="P26" s="35">
        <f t="shared" si="7"/>
        <v>0.20446759259259267</v>
      </c>
    </row>
    <row r="27" spans="1:16" ht="12.75">
      <c r="A27" s="14">
        <v>23</v>
      </c>
      <c r="B27" s="4" t="s">
        <v>80</v>
      </c>
      <c r="C27" s="4" t="s">
        <v>81</v>
      </c>
      <c r="D27" s="4" t="s">
        <v>82</v>
      </c>
      <c r="E27" s="36">
        <v>0.4791666666666667</v>
      </c>
      <c r="F27" s="37">
        <v>0.688888888888889</v>
      </c>
      <c r="G27" s="38">
        <f t="shared" si="0"/>
        <v>0.2097222222222223</v>
      </c>
      <c r="H27" s="39">
        <v>13</v>
      </c>
      <c r="I27" s="28">
        <f t="shared" si="1"/>
        <v>65</v>
      </c>
      <c r="J27" s="40">
        <v>0.208333333333333</v>
      </c>
      <c r="K27" s="41">
        <f t="shared" si="2"/>
        <v>0.0013888888888893003</v>
      </c>
      <c r="L27" s="42">
        <f t="shared" si="3"/>
        <v>0.0020833333333333333</v>
      </c>
      <c r="M27" s="43">
        <f t="shared" si="4"/>
        <v>3</v>
      </c>
      <c r="N27" s="33">
        <f t="shared" si="5"/>
        <v>3</v>
      </c>
      <c r="O27" s="34">
        <f t="shared" si="6"/>
        <v>62</v>
      </c>
      <c r="P27" s="35">
        <f t="shared" si="7"/>
        <v>0.2097222222222223</v>
      </c>
    </row>
    <row r="28" spans="1:16" ht="12.75">
      <c r="A28" s="14">
        <v>24</v>
      </c>
      <c r="B28" s="4" t="s">
        <v>143</v>
      </c>
      <c r="C28" s="4" t="s">
        <v>144</v>
      </c>
      <c r="D28" s="4" t="s">
        <v>145</v>
      </c>
      <c r="E28" s="36">
        <v>0.4791666666666667</v>
      </c>
      <c r="F28" s="37">
        <v>0.6808796296296297</v>
      </c>
      <c r="G28" s="38">
        <f t="shared" si="0"/>
        <v>0.20171296296296298</v>
      </c>
      <c r="H28" s="39">
        <v>12</v>
      </c>
      <c r="I28" s="28">
        <f t="shared" si="1"/>
        <v>60</v>
      </c>
      <c r="J28" s="40">
        <v>0.208333333333333</v>
      </c>
      <c r="K28" s="41">
        <f t="shared" si="2"/>
        <v>0</v>
      </c>
      <c r="L28" s="42">
        <f t="shared" si="3"/>
        <v>0</v>
      </c>
      <c r="M28" s="43">
        <f t="shared" si="4"/>
        <v>0</v>
      </c>
      <c r="N28" s="33">
        <f t="shared" si="5"/>
        <v>0</v>
      </c>
      <c r="O28" s="34">
        <f t="shared" si="6"/>
        <v>60</v>
      </c>
      <c r="P28" s="35">
        <f t="shared" si="7"/>
        <v>0.20171296296296298</v>
      </c>
    </row>
    <row r="29" spans="1:16" ht="12.75">
      <c r="A29" s="14">
        <v>25</v>
      </c>
      <c r="B29" s="4" t="s">
        <v>114</v>
      </c>
      <c r="C29" s="4" t="s">
        <v>115</v>
      </c>
      <c r="D29" s="4" t="s">
        <v>116</v>
      </c>
      <c r="E29" s="36">
        <v>0.4791666666666667</v>
      </c>
      <c r="F29" s="37">
        <v>0.6819907407407407</v>
      </c>
      <c r="G29" s="38">
        <f t="shared" si="0"/>
        <v>0.20282407407407405</v>
      </c>
      <c r="H29" s="39">
        <v>12</v>
      </c>
      <c r="I29" s="28">
        <f t="shared" si="1"/>
        <v>60</v>
      </c>
      <c r="J29" s="40">
        <v>0.208333333333333</v>
      </c>
      <c r="K29" s="41">
        <f t="shared" si="2"/>
        <v>0</v>
      </c>
      <c r="L29" s="42">
        <f t="shared" si="3"/>
        <v>0</v>
      </c>
      <c r="M29" s="43">
        <f t="shared" si="4"/>
        <v>0</v>
      </c>
      <c r="N29" s="33">
        <f t="shared" si="5"/>
        <v>0</v>
      </c>
      <c r="O29" s="34">
        <f t="shared" si="6"/>
        <v>60</v>
      </c>
      <c r="P29" s="35">
        <f t="shared" si="7"/>
        <v>0.20282407407407405</v>
      </c>
    </row>
    <row r="30" spans="1:16" ht="12.75">
      <c r="A30" s="14">
        <v>26</v>
      </c>
      <c r="B30" s="4" t="s">
        <v>126</v>
      </c>
      <c r="C30" s="4" t="s">
        <v>127</v>
      </c>
      <c r="D30" s="4" t="s">
        <v>128</v>
      </c>
      <c r="E30" s="36">
        <v>0.4791666666666667</v>
      </c>
      <c r="F30" s="37">
        <v>0.6824305555555555</v>
      </c>
      <c r="G30" s="38">
        <f t="shared" si="0"/>
        <v>0.20326388888888886</v>
      </c>
      <c r="H30" s="39">
        <v>12</v>
      </c>
      <c r="I30" s="28">
        <f t="shared" si="1"/>
        <v>60</v>
      </c>
      <c r="J30" s="40">
        <v>0.208333333333333</v>
      </c>
      <c r="K30" s="41">
        <f t="shared" si="2"/>
        <v>0</v>
      </c>
      <c r="L30" s="42">
        <f t="shared" si="3"/>
        <v>0</v>
      </c>
      <c r="M30" s="43">
        <f t="shared" si="4"/>
        <v>0</v>
      </c>
      <c r="N30" s="33">
        <f t="shared" si="5"/>
        <v>0</v>
      </c>
      <c r="O30" s="34">
        <f t="shared" si="6"/>
        <v>60</v>
      </c>
      <c r="P30" s="35">
        <f t="shared" si="7"/>
        <v>0.20326388888888886</v>
      </c>
    </row>
    <row r="31" spans="1:16" ht="12.75">
      <c r="A31" s="14">
        <v>27</v>
      </c>
      <c r="B31" s="4" t="s">
        <v>83</v>
      </c>
      <c r="C31" s="4" t="s">
        <v>84</v>
      </c>
      <c r="D31" s="4" t="s">
        <v>85</v>
      </c>
      <c r="E31" s="36">
        <v>0.4791666666666667</v>
      </c>
      <c r="F31" s="37">
        <v>0.6827546296296297</v>
      </c>
      <c r="G31" s="38">
        <f t="shared" si="0"/>
        <v>0.20358796296296305</v>
      </c>
      <c r="H31" s="39">
        <v>12</v>
      </c>
      <c r="I31" s="28">
        <f t="shared" si="1"/>
        <v>60</v>
      </c>
      <c r="J31" s="40">
        <v>0.208333333333333</v>
      </c>
      <c r="K31" s="41">
        <f t="shared" si="2"/>
        <v>0</v>
      </c>
      <c r="L31" s="42">
        <f t="shared" si="3"/>
        <v>0</v>
      </c>
      <c r="M31" s="43">
        <f t="shared" si="4"/>
        <v>0</v>
      </c>
      <c r="N31" s="33">
        <f t="shared" si="5"/>
        <v>0</v>
      </c>
      <c r="O31" s="34">
        <f t="shared" si="6"/>
        <v>60</v>
      </c>
      <c r="P31" s="35">
        <f t="shared" si="7"/>
        <v>0.20358796296296305</v>
      </c>
    </row>
    <row r="32" spans="1:16" ht="12.75">
      <c r="A32" s="14">
        <v>28</v>
      </c>
      <c r="B32" s="4" t="s">
        <v>231</v>
      </c>
      <c r="C32" s="4" t="s">
        <v>92</v>
      </c>
      <c r="D32" s="4" t="s">
        <v>93</v>
      </c>
      <c r="E32" s="36">
        <v>0.4791666666666667</v>
      </c>
      <c r="F32" s="37">
        <v>0.6875578703703704</v>
      </c>
      <c r="G32" s="38">
        <f t="shared" si="0"/>
        <v>0.20839120370370373</v>
      </c>
      <c r="H32" s="39">
        <v>12</v>
      </c>
      <c r="I32" s="28">
        <f t="shared" si="1"/>
        <v>60</v>
      </c>
      <c r="J32" s="40">
        <v>0.208333333333333</v>
      </c>
      <c r="K32" s="41">
        <f t="shared" si="2"/>
        <v>5.7870370370721735E-05</v>
      </c>
      <c r="L32" s="42">
        <f t="shared" si="3"/>
        <v>0.0006944444444444445</v>
      </c>
      <c r="M32" s="43">
        <f t="shared" si="4"/>
        <v>1</v>
      </c>
      <c r="N32" s="33">
        <f t="shared" si="5"/>
        <v>1</v>
      </c>
      <c r="O32" s="34">
        <f t="shared" si="6"/>
        <v>59</v>
      </c>
      <c r="P32" s="35">
        <f t="shared" si="7"/>
        <v>0.20839120370370373</v>
      </c>
    </row>
    <row r="33" spans="1:16" ht="12.75">
      <c r="A33" s="14">
        <v>29</v>
      </c>
      <c r="B33" s="4" t="s">
        <v>71</v>
      </c>
      <c r="C33" s="4" t="s">
        <v>72</v>
      </c>
      <c r="D33" s="4" t="s">
        <v>73</v>
      </c>
      <c r="E33" s="36">
        <v>0.4791666666666667</v>
      </c>
      <c r="F33" s="37">
        <v>0.6883680555555555</v>
      </c>
      <c r="G33" s="38">
        <f t="shared" si="0"/>
        <v>0.20920138888888878</v>
      </c>
      <c r="H33" s="39">
        <v>12</v>
      </c>
      <c r="I33" s="28">
        <f t="shared" si="1"/>
        <v>60</v>
      </c>
      <c r="J33" s="40">
        <v>0.208333333333333</v>
      </c>
      <c r="K33" s="41">
        <f t="shared" si="2"/>
        <v>0.0008680555555557745</v>
      </c>
      <c r="L33" s="42">
        <f t="shared" si="3"/>
        <v>0.001388888888888889</v>
      </c>
      <c r="M33" s="43">
        <f t="shared" si="4"/>
        <v>2</v>
      </c>
      <c r="N33" s="33">
        <f t="shared" si="5"/>
        <v>2</v>
      </c>
      <c r="O33" s="34">
        <f t="shared" si="6"/>
        <v>58</v>
      </c>
      <c r="P33" s="35">
        <f t="shared" si="7"/>
        <v>0.20920138888888878</v>
      </c>
    </row>
    <row r="34" spans="1:16" ht="12.75">
      <c r="A34" s="14">
        <v>30</v>
      </c>
      <c r="B34" s="4" t="s">
        <v>120</v>
      </c>
      <c r="C34" s="4" t="s">
        <v>121</v>
      </c>
      <c r="D34" s="4" t="s">
        <v>122</v>
      </c>
      <c r="E34" s="36">
        <v>0.4791666666666667</v>
      </c>
      <c r="F34" s="37">
        <v>0.6767592592592592</v>
      </c>
      <c r="G34" s="38">
        <f t="shared" si="0"/>
        <v>0.1975925925925925</v>
      </c>
      <c r="H34" s="39">
        <v>11</v>
      </c>
      <c r="I34" s="28">
        <f t="shared" si="1"/>
        <v>55</v>
      </c>
      <c r="J34" s="40">
        <v>0.208333333333333</v>
      </c>
      <c r="K34" s="41">
        <f t="shared" si="2"/>
        <v>0</v>
      </c>
      <c r="L34" s="42">
        <f t="shared" si="3"/>
        <v>0</v>
      </c>
      <c r="M34" s="43">
        <f t="shared" si="4"/>
        <v>0</v>
      </c>
      <c r="N34" s="33">
        <f t="shared" si="5"/>
        <v>0</v>
      </c>
      <c r="O34" s="34">
        <f t="shared" si="6"/>
        <v>55</v>
      </c>
      <c r="P34" s="35">
        <f t="shared" si="7"/>
        <v>0.1975925925925925</v>
      </c>
    </row>
    <row r="35" spans="1:16" ht="12.75">
      <c r="A35" s="14">
        <v>31</v>
      </c>
      <c r="B35" s="4" t="s">
        <v>137</v>
      </c>
      <c r="C35" s="4" t="s">
        <v>138</v>
      </c>
      <c r="D35" s="4" t="s">
        <v>139</v>
      </c>
      <c r="E35" s="36">
        <v>0.4791666666666667</v>
      </c>
      <c r="F35" s="37">
        <v>0.6838078703703704</v>
      </c>
      <c r="G35" s="38">
        <f t="shared" si="0"/>
        <v>0.2046412037037037</v>
      </c>
      <c r="H35" s="39">
        <v>11</v>
      </c>
      <c r="I35" s="28">
        <f t="shared" si="1"/>
        <v>55</v>
      </c>
      <c r="J35" s="40">
        <v>0.208333333333333</v>
      </c>
      <c r="K35" s="41">
        <f t="shared" si="2"/>
        <v>0</v>
      </c>
      <c r="L35" s="42">
        <f t="shared" si="3"/>
        <v>0</v>
      </c>
      <c r="M35" s="43">
        <f t="shared" si="4"/>
        <v>0</v>
      </c>
      <c r="N35" s="33">
        <f t="shared" si="5"/>
        <v>0</v>
      </c>
      <c r="O35" s="34">
        <f t="shared" si="6"/>
        <v>55</v>
      </c>
      <c r="P35" s="35">
        <f t="shared" si="7"/>
        <v>0.2046412037037037</v>
      </c>
    </row>
    <row r="36" spans="1:16" ht="12.75">
      <c r="A36" s="14">
        <v>32</v>
      </c>
      <c r="B36" s="4" t="s">
        <v>111</v>
      </c>
      <c r="C36" s="4" t="s">
        <v>112</v>
      </c>
      <c r="D36" s="4" t="s">
        <v>113</v>
      </c>
      <c r="E36" s="36">
        <v>0.4791666666666667</v>
      </c>
      <c r="F36" s="37">
        <v>0.6840972222222222</v>
      </c>
      <c r="G36" s="38">
        <f t="shared" si="0"/>
        <v>0.20493055555555556</v>
      </c>
      <c r="H36" s="39">
        <v>11</v>
      </c>
      <c r="I36" s="28">
        <f t="shared" si="1"/>
        <v>55</v>
      </c>
      <c r="J36" s="40">
        <v>0.208333333333333</v>
      </c>
      <c r="K36" s="41">
        <f t="shared" si="2"/>
        <v>0</v>
      </c>
      <c r="L36" s="42">
        <f t="shared" si="3"/>
        <v>0</v>
      </c>
      <c r="M36" s="43">
        <f t="shared" si="4"/>
        <v>0</v>
      </c>
      <c r="N36" s="33">
        <f t="shared" si="5"/>
        <v>0</v>
      </c>
      <c r="O36" s="34">
        <f t="shared" si="6"/>
        <v>55</v>
      </c>
      <c r="P36" s="35">
        <f t="shared" si="7"/>
        <v>0.20493055555555556</v>
      </c>
    </row>
    <row r="37" spans="1:16" ht="12.75">
      <c r="A37" s="14">
        <v>33</v>
      </c>
      <c r="B37" s="4" t="s">
        <v>86</v>
      </c>
      <c r="C37" s="4" t="s">
        <v>87</v>
      </c>
      <c r="D37" s="4" t="s">
        <v>88</v>
      </c>
      <c r="E37" s="36">
        <v>0.4791666666666667</v>
      </c>
      <c r="F37" s="37">
        <v>0.6896527777777778</v>
      </c>
      <c r="G37" s="38">
        <f t="shared" si="0"/>
        <v>0.2104861111111111</v>
      </c>
      <c r="H37" s="39">
        <v>11</v>
      </c>
      <c r="I37" s="28">
        <f t="shared" si="1"/>
        <v>55</v>
      </c>
      <c r="J37" s="40">
        <v>0.208333333333333</v>
      </c>
      <c r="K37" s="41">
        <f t="shared" si="2"/>
        <v>0.0021527777777780865</v>
      </c>
      <c r="L37" s="42">
        <f t="shared" si="3"/>
        <v>0.002777777777777778</v>
      </c>
      <c r="M37" s="43">
        <f t="shared" si="4"/>
        <v>4</v>
      </c>
      <c r="N37" s="33">
        <f t="shared" si="5"/>
        <v>4</v>
      </c>
      <c r="O37" s="34">
        <f t="shared" si="6"/>
        <v>51</v>
      </c>
      <c r="P37" s="35">
        <f t="shared" si="7"/>
        <v>0.2104861111111111</v>
      </c>
    </row>
    <row r="38" spans="1:16" ht="12.75">
      <c r="A38" s="14">
        <v>34</v>
      </c>
      <c r="B38" s="4" t="s">
        <v>108</v>
      </c>
      <c r="C38" s="4" t="s">
        <v>109</v>
      </c>
      <c r="D38" s="4" t="s">
        <v>110</v>
      </c>
      <c r="E38" s="36">
        <v>0.4791666666666667</v>
      </c>
      <c r="F38" s="37">
        <v>0.568761574074074</v>
      </c>
      <c r="G38" s="38">
        <f t="shared" si="0"/>
        <v>0.08959490740740733</v>
      </c>
      <c r="H38" s="39">
        <v>9</v>
      </c>
      <c r="I38" s="28">
        <f t="shared" si="1"/>
        <v>45</v>
      </c>
      <c r="J38" s="40">
        <v>0.208333333333333</v>
      </c>
      <c r="K38" s="41">
        <f t="shared" si="2"/>
        <v>0</v>
      </c>
      <c r="L38" s="42">
        <f t="shared" si="3"/>
        <v>0</v>
      </c>
      <c r="M38" s="43">
        <f t="shared" si="4"/>
        <v>0</v>
      </c>
      <c r="N38" s="33">
        <f t="shared" si="5"/>
        <v>0</v>
      </c>
      <c r="O38" s="34">
        <f t="shared" si="6"/>
        <v>45</v>
      </c>
      <c r="P38" s="35">
        <f t="shared" si="7"/>
        <v>0.08959490740740733</v>
      </c>
    </row>
    <row r="39" spans="1:16" ht="12.75">
      <c r="A39" s="14">
        <v>35</v>
      </c>
      <c r="B39" s="4" t="s">
        <v>117</v>
      </c>
      <c r="C39" s="4" t="s">
        <v>118</v>
      </c>
      <c r="D39" s="4" t="s">
        <v>119</v>
      </c>
      <c r="E39" s="36">
        <v>0.4791666666666667</v>
      </c>
      <c r="F39" s="37">
        <v>0.6715277777777778</v>
      </c>
      <c r="G39" s="38">
        <f t="shared" si="0"/>
        <v>0.19236111111111115</v>
      </c>
      <c r="H39" s="39">
        <v>9</v>
      </c>
      <c r="I39" s="28">
        <f t="shared" si="1"/>
        <v>45</v>
      </c>
      <c r="J39" s="40">
        <v>0.208333333333333</v>
      </c>
      <c r="K39" s="41">
        <f t="shared" si="2"/>
        <v>0</v>
      </c>
      <c r="L39" s="42">
        <f t="shared" si="3"/>
        <v>0</v>
      </c>
      <c r="M39" s="43">
        <f t="shared" si="4"/>
        <v>0</v>
      </c>
      <c r="N39" s="33">
        <f t="shared" si="5"/>
        <v>0</v>
      </c>
      <c r="O39" s="34">
        <f t="shared" si="6"/>
        <v>45</v>
      </c>
      <c r="P39" s="35">
        <f t="shared" si="7"/>
        <v>0.19236111111111115</v>
      </c>
    </row>
    <row r="40" spans="1:16" ht="12.75">
      <c r="A40" s="14">
        <v>36</v>
      </c>
      <c r="B40" s="4" t="s">
        <v>129</v>
      </c>
      <c r="C40" s="4" t="s">
        <v>130</v>
      </c>
      <c r="D40" s="4" t="s">
        <v>131</v>
      </c>
      <c r="E40" s="36">
        <v>0.4791666666666667</v>
      </c>
      <c r="F40" s="37">
        <v>0.71875</v>
      </c>
      <c r="G40" s="38">
        <f t="shared" si="0"/>
        <v>0.23958333333333331</v>
      </c>
      <c r="H40" s="39">
        <v>8</v>
      </c>
      <c r="I40" s="28">
        <f t="shared" si="1"/>
        <v>40</v>
      </c>
      <c r="J40" s="40">
        <v>0.208333333333333</v>
      </c>
      <c r="K40" s="41">
        <f t="shared" si="2"/>
        <v>0.031250000000000305</v>
      </c>
      <c r="L40" s="42">
        <f t="shared" si="3"/>
        <v>0.03194444444444445</v>
      </c>
      <c r="M40" s="43">
        <f t="shared" si="4"/>
        <v>46</v>
      </c>
      <c r="N40" s="33">
        <f t="shared" si="5"/>
        <v>82</v>
      </c>
      <c r="O40" s="34">
        <f t="shared" si="6"/>
        <v>-42</v>
      </c>
      <c r="P40" s="35">
        <f t="shared" si="7"/>
        <v>0.23958333333333331</v>
      </c>
    </row>
    <row r="41" spans="1:16" ht="12.75">
      <c r="A41" s="14" t="s">
        <v>438</v>
      </c>
      <c r="B41" s="4" t="s">
        <v>170</v>
      </c>
      <c r="C41" s="7" t="s">
        <v>171</v>
      </c>
      <c r="D41" s="4" t="s">
        <v>172</v>
      </c>
      <c r="E41" s="36">
        <v>0.4791666666666667</v>
      </c>
      <c r="F41" s="37">
        <v>0.6880555555555555</v>
      </c>
      <c r="G41" s="38">
        <f>SUM(F41-E41)</f>
        <v>0.20888888888888885</v>
      </c>
      <c r="H41" s="39">
        <v>17</v>
      </c>
      <c r="I41" s="28">
        <f t="shared" si="1"/>
        <v>85</v>
      </c>
      <c r="J41" s="40">
        <v>0.208333333333333</v>
      </c>
      <c r="K41" s="41">
        <f>IF(G41&lt;=J41,0,IF(G41&gt;J41,G41-J41))</f>
        <v>0.0005555555555558367</v>
      </c>
      <c r="L41" s="42">
        <f t="shared" si="3"/>
        <v>0.0006944444444444445</v>
      </c>
      <c r="M41" s="43">
        <f t="shared" si="4"/>
        <v>1</v>
      </c>
      <c r="N41" s="33">
        <f t="shared" si="5"/>
        <v>1</v>
      </c>
      <c r="O41" s="34">
        <f>IF(N41="neklasifikováno","neklasifikováno",SUM(I41-N41))</f>
        <v>84</v>
      </c>
      <c r="P41" s="35">
        <f>SUM(F41-E41)</f>
        <v>0.20888888888888885</v>
      </c>
    </row>
    <row r="43" spans="1:2" ht="13.5" thickBot="1">
      <c r="A43" s="12" t="s">
        <v>439</v>
      </c>
      <c r="B43" s="16"/>
    </row>
    <row r="44" spans="1:16" ht="29.25" customHeight="1" thickBot="1">
      <c r="A44" s="1" t="s">
        <v>12</v>
      </c>
      <c r="B44" s="1" t="s">
        <v>66</v>
      </c>
      <c r="C44" s="1" t="s">
        <v>67</v>
      </c>
      <c r="D44" s="1" t="s">
        <v>0</v>
      </c>
      <c r="E44" s="22" t="s">
        <v>1</v>
      </c>
      <c r="F44" s="22" t="s">
        <v>2</v>
      </c>
      <c r="G44" s="22" t="s">
        <v>3</v>
      </c>
      <c r="H44" s="22" t="s">
        <v>4</v>
      </c>
      <c r="I44" s="23" t="s">
        <v>5</v>
      </c>
      <c r="J44" s="22" t="s">
        <v>8</v>
      </c>
      <c r="K44" s="22" t="s">
        <v>6</v>
      </c>
      <c r="L44" s="22" t="s">
        <v>10</v>
      </c>
      <c r="M44" s="22" t="s">
        <v>9</v>
      </c>
      <c r="N44" s="23" t="s">
        <v>11</v>
      </c>
      <c r="O44" s="23" t="s">
        <v>7</v>
      </c>
      <c r="P44" s="23" t="s">
        <v>3</v>
      </c>
    </row>
    <row r="45" spans="1:17" s="8" customFormat="1" ht="12.75">
      <c r="A45" s="5">
        <v>1</v>
      </c>
      <c r="B45" s="5" t="s">
        <v>39</v>
      </c>
      <c r="C45" s="5" t="s">
        <v>40</v>
      </c>
      <c r="D45" s="5" t="s">
        <v>41</v>
      </c>
      <c r="E45" s="24">
        <v>0.4583333333333333</v>
      </c>
      <c r="F45" s="25">
        <v>0.6541898148148148</v>
      </c>
      <c r="G45" s="26">
        <f aca="true" t="shared" si="8" ref="G45:G66">SUM(F45-E45)</f>
        <v>0.19585648148148144</v>
      </c>
      <c r="H45" s="27">
        <v>21</v>
      </c>
      <c r="I45" s="28">
        <f aca="true" t="shared" si="9" ref="I45:I66">SUM(H45*5)</f>
        <v>105</v>
      </c>
      <c r="J45" s="29">
        <v>0.208333333333333</v>
      </c>
      <c r="K45" s="30">
        <f aca="true" t="shared" si="10" ref="K45:K66">IF(G45&lt;=J45,0,IF(G45&gt;J45,G45-J45))</f>
        <v>0</v>
      </c>
      <c r="L45" s="31">
        <f aca="true" t="shared" si="11" ref="L45:L66">CEILING(K45,1/1440)</f>
        <v>0</v>
      </c>
      <c r="M45" s="32">
        <f aca="true" t="shared" si="12" ref="M45:M66">MINUTE(L45)+60*HOUR(L45)</f>
        <v>0</v>
      </c>
      <c r="N45" s="33">
        <f aca="true" t="shared" si="13" ref="N45:N66">IF(M45&lt;=0,0,IF(M45&lt;10,M45,IF(M45&lt;61,10+2*(M45-10),IF(M45&gt;=61,"neklasifikováno"))))</f>
        <v>0</v>
      </c>
      <c r="O45" s="34">
        <f aca="true" t="shared" si="14" ref="O45:O66">IF(N45="neklasifikováno","neklasifikováno",SUM(I45-N45))</f>
        <v>105</v>
      </c>
      <c r="P45" s="35">
        <f aca="true" t="shared" si="15" ref="P45:P66">SUM(F45-E45)</f>
        <v>0.19585648148148144</v>
      </c>
      <c r="Q45" s="3"/>
    </row>
    <row r="46" spans="1:17" s="8" customFormat="1" ht="12.75">
      <c r="A46" s="5">
        <v>2</v>
      </c>
      <c r="B46" s="5" t="s">
        <v>51</v>
      </c>
      <c r="C46" s="5" t="s">
        <v>52</v>
      </c>
      <c r="D46" s="5" t="s">
        <v>53</v>
      </c>
      <c r="E46" s="24">
        <v>0.4583333333333333</v>
      </c>
      <c r="F46" s="25">
        <v>0.6711111111111111</v>
      </c>
      <c r="G46" s="26">
        <f t="shared" si="8"/>
        <v>0.2127777777777778</v>
      </c>
      <c r="H46" s="27">
        <v>22</v>
      </c>
      <c r="I46" s="28">
        <f t="shared" si="9"/>
        <v>110</v>
      </c>
      <c r="J46" s="29">
        <v>0.208333333333333</v>
      </c>
      <c r="K46" s="30">
        <f t="shared" si="10"/>
        <v>0.004444444444444778</v>
      </c>
      <c r="L46" s="31">
        <f t="shared" si="11"/>
        <v>0.004861111111111111</v>
      </c>
      <c r="M46" s="32">
        <f t="shared" si="12"/>
        <v>7</v>
      </c>
      <c r="N46" s="33">
        <f t="shared" si="13"/>
        <v>7</v>
      </c>
      <c r="O46" s="34">
        <f t="shared" si="14"/>
        <v>103</v>
      </c>
      <c r="P46" s="35">
        <f t="shared" si="15"/>
        <v>0.2127777777777778</v>
      </c>
      <c r="Q46" s="3"/>
    </row>
    <row r="47" spans="1:17" s="8" customFormat="1" ht="12.75">
      <c r="A47" s="5">
        <v>3</v>
      </c>
      <c r="B47" s="5" t="s">
        <v>63</v>
      </c>
      <c r="C47" s="5" t="s">
        <v>64</v>
      </c>
      <c r="D47" s="5" t="s">
        <v>65</v>
      </c>
      <c r="E47" s="24">
        <v>0.4583333333333333</v>
      </c>
      <c r="F47" s="25">
        <v>0.6604629629629629</v>
      </c>
      <c r="G47" s="26">
        <f t="shared" si="8"/>
        <v>0.2021296296296296</v>
      </c>
      <c r="H47" s="27">
        <v>20</v>
      </c>
      <c r="I47" s="28">
        <f t="shared" si="9"/>
        <v>100</v>
      </c>
      <c r="J47" s="29">
        <v>0.208333333333333</v>
      </c>
      <c r="K47" s="30">
        <f t="shared" si="10"/>
        <v>0</v>
      </c>
      <c r="L47" s="31">
        <f t="shared" si="11"/>
        <v>0</v>
      </c>
      <c r="M47" s="32">
        <f t="shared" si="12"/>
        <v>0</v>
      </c>
      <c r="N47" s="33">
        <f t="shared" si="13"/>
        <v>0</v>
      </c>
      <c r="O47" s="34">
        <f t="shared" si="14"/>
        <v>100</v>
      </c>
      <c r="P47" s="35">
        <f t="shared" si="15"/>
        <v>0.2021296296296296</v>
      </c>
      <c r="Q47" s="3"/>
    </row>
    <row r="48" spans="1:17" ht="12.75">
      <c r="A48" s="4">
        <v>4</v>
      </c>
      <c r="B48" s="4" t="s">
        <v>45</v>
      </c>
      <c r="C48" s="4" t="s">
        <v>46</v>
      </c>
      <c r="D48" s="4" t="s">
        <v>47</v>
      </c>
      <c r="E48" s="36">
        <v>0.4583333333333333</v>
      </c>
      <c r="F48" s="37">
        <v>0.6617129629629629</v>
      </c>
      <c r="G48" s="38">
        <f t="shared" si="8"/>
        <v>0.20337962962962958</v>
      </c>
      <c r="H48" s="39">
        <v>20</v>
      </c>
      <c r="I48" s="28">
        <f t="shared" si="9"/>
        <v>100</v>
      </c>
      <c r="J48" s="40">
        <v>0.208333333333333</v>
      </c>
      <c r="K48" s="41">
        <f t="shared" si="10"/>
        <v>0</v>
      </c>
      <c r="L48" s="42">
        <f t="shared" si="11"/>
        <v>0</v>
      </c>
      <c r="M48" s="43">
        <f t="shared" si="12"/>
        <v>0</v>
      </c>
      <c r="N48" s="33">
        <f t="shared" si="13"/>
        <v>0</v>
      </c>
      <c r="O48" s="34">
        <f t="shared" si="14"/>
        <v>100</v>
      </c>
      <c r="P48" s="35">
        <f t="shared" si="15"/>
        <v>0.20337962962962958</v>
      </c>
      <c r="Q48" s="3"/>
    </row>
    <row r="49" spans="1:17" ht="12.75">
      <c r="A49" s="4">
        <v>5</v>
      </c>
      <c r="B49" s="4" t="s">
        <v>135</v>
      </c>
      <c r="C49" s="4" t="s">
        <v>136</v>
      </c>
      <c r="D49" s="4" t="s">
        <v>166</v>
      </c>
      <c r="E49" s="36">
        <v>0.4583333333333333</v>
      </c>
      <c r="F49" s="37">
        <v>0.6628819444444444</v>
      </c>
      <c r="G49" s="38">
        <f t="shared" si="8"/>
        <v>0.20454861111111106</v>
      </c>
      <c r="H49" s="39">
        <v>19</v>
      </c>
      <c r="I49" s="28">
        <f t="shared" si="9"/>
        <v>95</v>
      </c>
      <c r="J49" s="40">
        <v>0.208333333333333</v>
      </c>
      <c r="K49" s="41">
        <f t="shared" si="10"/>
        <v>0</v>
      </c>
      <c r="L49" s="42">
        <f t="shared" si="11"/>
        <v>0</v>
      </c>
      <c r="M49" s="43">
        <f t="shared" si="12"/>
        <v>0</v>
      </c>
      <c r="N49" s="33">
        <f t="shared" si="13"/>
        <v>0</v>
      </c>
      <c r="O49" s="34">
        <f t="shared" si="14"/>
        <v>95</v>
      </c>
      <c r="P49" s="35">
        <f t="shared" si="15"/>
        <v>0.20454861111111106</v>
      </c>
      <c r="Q49" s="3"/>
    </row>
    <row r="50" spans="1:17" ht="12.75">
      <c r="A50" s="4">
        <v>6</v>
      </c>
      <c r="B50" s="4" t="s">
        <v>48</v>
      </c>
      <c r="C50" s="4" t="s">
        <v>49</v>
      </c>
      <c r="D50" s="4" t="s">
        <v>50</v>
      </c>
      <c r="E50" s="36">
        <v>0.4583333333333333</v>
      </c>
      <c r="F50" s="37">
        <v>0.6690393518518518</v>
      </c>
      <c r="G50" s="38">
        <f t="shared" si="8"/>
        <v>0.2107060185185185</v>
      </c>
      <c r="H50" s="39">
        <v>18</v>
      </c>
      <c r="I50" s="28">
        <f t="shared" si="9"/>
        <v>90</v>
      </c>
      <c r="J50" s="40">
        <v>0.208333333333333</v>
      </c>
      <c r="K50" s="41">
        <f t="shared" si="10"/>
        <v>0.0023726851851854913</v>
      </c>
      <c r="L50" s="42">
        <f t="shared" si="11"/>
        <v>0.002777777777777778</v>
      </c>
      <c r="M50" s="43">
        <f t="shared" si="12"/>
        <v>4</v>
      </c>
      <c r="N50" s="33">
        <f t="shared" si="13"/>
        <v>4</v>
      </c>
      <c r="O50" s="34">
        <f t="shared" si="14"/>
        <v>86</v>
      </c>
      <c r="P50" s="35">
        <f t="shared" si="15"/>
        <v>0.2107060185185185</v>
      </c>
      <c r="Q50" s="3"/>
    </row>
    <row r="51" spans="1:17" ht="12.75">
      <c r="A51" s="4">
        <v>7</v>
      </c>
      <c r="B51" s="4" t="s">
        <v>28</v>
      </c>
      <c r="C51" s="4" t="s">
        <v>407</v>
      </c>
      <c r="D51" s="4" t="s">
        <v>29</v>
      </c>
      <c r="E51" s="36">
        <v>0.4583333333333333</v>
      </c>
      <c r="F51" s="37">
        <v>0.6585300925925927</v>
      </c>
      <c r="G51" s="38">
        <f t="shared" si="8"/>
        <v>0.20019675925925934</v>
      </c>
      <c r="H51" s="39">
        <v>16</v>
      </c>
      <c r="I51" s="28">
        <f t="shared" si="9"/>
        <v>80</v>
      </c>
      <c r="J51" s="40">
        <v>0.208333333333333</v>
      </c>
      <c r="K51" s="41">
        <f t="shared" si="10"/>
        <v>0</v>
      </c>
      <c r="L51" s="42">
        <f t="shared" si="11"/>
        <v>0</v>
      </c>
      <c r="M51" s="43">
        <f t="shared" si="12"/>
        <v>0</v>
      </c>
      <c r="N51" s="33">
        <f t="shared" si="13"/>
        <v>0</v>
      </c>
      <c r="O51" s="34">
        <f t="shared" si="14"/>
        <v>80</v>
      </c>
      <c r="P51" s="35">
        <f t="shared" si="15"/>
        <v>0.20019675925925934</v>
      </c>
      <c r="Q51" s="3"/>
    </row>
    <row r="52" spans="1:17" ht="12.75">
      <c r="A52" s="4">
        <v>8</v>
      </c>
      <c r="B52" s="4" t="s">
        <v>25</v>
      </c>
      <c r="C52" s="4" t="s">
        <v>26</v>
      </c>
      <c r="D52" s="4" t="s">
        <v>27</v>
      </c>
      <c r="E52" s="36">
        <v>0.4583333333333333</v>
      </c>
      <c r="F52" s="37">
        <v>0.6642361111111111</v>
      </c>
      <c r="G52" s="38">
        <f t="shared" si="8"/>
        <v>0.20590277777777782</v>
      </c>
      <c r="H52" s="39">
        <v>16</v>
      </c>
      <c r="I52" s="28">
        <f t="shared" si="9"/>
        <v>80</v>
      </c>
      <c r="J52" s="40">
        <v>0.208333333333333</v>
      </c>
      <c r="K52" s="41">
        <f t="shared" si="10"/>
        <v>0</v>
      </c>
      <c r="L52" s="42">
        <f t="shared" si="11"/>
        <v>0</v>
      </c>
      <c r="M52" s="43">
        <f t="shared" si="12"/>
        <v>0</v>
      </c>
      <c r="N52" s="33">
        <f t="shared" si="13"/>
        <v>0</v>
      </c>
      <c r="O52" s="34">
        <f t="shared" si="14"/>
        <v>80</v>
      </c>
      <c r="P52" s="35">
        <f t="shared" si="15"/>
        <v>0.20590277777777782</v>
      </c>
      <c r="Q52" s="3"/>
    </row>
    <row r="53" spans="1:17" ht="12.75">
      <c r="A53" s="4">
        <v>9</v>
      </c>
      <c r="B53" s="4" t="s">
        <v>13</v>
      </c>
      <c r="C53" s="4" t="s">
        <v>14</v>
      </c>
      <c r="D53" s="4" t="s">
        <v>15</v>
      </c>
      <c r="E53" s="36">
        <v>0.4583333333333333</v>
      </c>
      <c r="F53" s="37">
        <v>0.671412037037037</v>
      </c>
      <c r="G53" s="38">
        <f t="shared" si="8"/>
        <v>0.2130787037037037</v>
      </c>
      <c r="H53" s="39">
        <v>17</v>
      </c>
      <c r="I53" s="28">
        <f t="shared" si="9"/>
        <v>85</v>
      </c>
      <c r="J53" s="40">
        <v>0.208333333333333</v>
      </c>
      <c r="K53" s="41">
        <f t="shared" si="10"/>
        <v>0.004745370370370677</v>
      </c>
      <c r="L53" s="42">
        <f t="shared" si="11"/>
        <v>0.004861111111111111</v>
      </c>
      <c r="M53" s="43">
        <f t="shared" si="12"/>
        <v>7</v>
      </c>
      <c r="N53" s="33">
        <f t="shared" si="13"/>
        <v>7</v>
      </c>
      <c r="O53" s="34">
        <f t="shared" si="14"/>
        <v>78</v>
      </c>
      <c r="P53" s="35">
        <f t="shared" si="15"/>
        <v>0.2130787037037037</v>
      </c>
      <c r="Q53" s="3"/>
    </row>
    <row r="54" spans="1:17" ht="12.75">
      <c r="A54" s="4">
        <v>10</v>
      </c>
      <c r="B54" s="4" t="s">
        <v>22</v>
      </c>
      <c r="C54" s="4" t="s">
        <v>23</v>
      </c>
      <c r="D54" s="4" t="s">
        <v>24</v>
      </c>
      <c r="E54" s="36">
        <v>0.4583333333333333</v>
      </c>
      <c r="F54" s="37">
        <v>0.6552430555555556</v>
      </c>
      <c r="G54" s="38">
        <f t="shared" si="8"/>
        <v>0.1969097222222223</v>
      </c>
      <c r="H54" s="39">
        <v>15</v>
      </c>
      <c r="I54" s="28">
        <f t="shared" si="9"/>
        <v>75</v>
      </c>
      <c r="J54" s="40">
        <v>0.208333333333333</v>
      </c>
      <c r="K54" s="41">
        <f t="shared" si="10"/>
        <v>0</v>
      </c>
      <c r="L54" s="42">
        <f t="shared" si="11"/>
        <v>0</v>
      </c>
      <c r="M54" s="43">
        <f t="shared" si="12"/>
        <v>0</v>
      </c>
      <c r="N54" s="33">
        <f t="shared" si="13"/>
        <v>0</v>
      </c>
      <c r="O54" s="34">
        <f t="shared" si="14"/>
        <v>75</v>
      </c>
      <c r="P54" s="35">
        <f t="shared" si="15"/>
        <v>0.1969097222222223</v>
      </c>
      <c r="Q54" s="3"/>
    </row>
    <row r="55" spans="1:17" ht="12.75">
      <c r="A55" s="4">
        <v>11</v>
      </c>
      <c r="B55" s="4" t="s">
        <v>36</v>
      </c>
      <c r="C55" s="4" t="s">
        <v>37</v>
      </c>
      <c r="D55" s="4" t="s">
        <v>38</v>
      </c>
      <c r="E55" s="36">
        <v>0.4583333333333333</v>
      </c>
      <c r="F55" s="37">
        <v>0.6585300925925927</v>
      </c>
      <c r="G55" s="38">
        <f t="shared" si="8"/>
        <v>0.20019675925925934</v>
      </c>
      <c r="H55" s="39">
        <v>15</v>
      </c>
      <c r="I55" s="28">
        <f t="shared" si="9"/>
        <v>75</v>
      </c>
      <c r="J55" s="40">
        <v>0.208333333333333</v>
      </c>
      <c r="K55" s="41">
        <f t="shared" si="10"/>
        <v>0</v>
      </c>
      <c r="L55" s="42">
        <f t="shared" si="11"/>
        <v>0</v>
      </c>
      <c r="M55" s="43">
        <f t="shared" si="12"/>
        <v>0</v>
      </c>
      <c r="N55" s="33">
        <f t="shared" si="13"/>
        <v>0</v>
      </c>
      <c r="O55" s="34">
        <f t="shared" si="14"/>
        <v>75</v>
      </c>
      <c r="P55" s="35">
        <f t="shared" si="15"/>
        <v>0.20019675925925934</v>
      </c>
      <c r="Q55" s="3"/>
    </row>
    <row r="56" spans="1:17" ht="12.75">
      <c r="A56" s="4">
        <v>12</v>
      </c>
      <c r="B56" s="4" t="s">
        <v>30</v>
      </c>
      <c r="C56" s="4" t="s">
        <v>31</v>
      </c>
      <c r="D56" s="4" t="s">
        <v>32</v>
      </c>
      <c r="E56" s="36">
        <v>0.4583333333333333</v>
      </c>
      <c r="F56" s="37">
        <v>0.6637152777777778</v>
      </c>
      <c r="G56" s="38">
        <f t="shared" si="8"/>
        <v>0.20538194444444452</v>
      </c>
      <c r="H56" s="39">
        <v>14</v>
      </c>
      <c r="I56" s="28">
        <f t="shared" si="9"/>
        <v>70</v>
      </c>
      <c r="J56" s="40">
        <v>0.208333333333333</v>
      </c>
      <c r="K56" s="41">
        <f t="shared" si="10"/>
        <v>0</v>
      </c>
      <c r="L56" s="42">
        <f t="shared" si="11"/>
        <v>0</v>
      </c>
      <c r="M56" s="43">
        <f t="shared" si="12"/>
        <v>0</v>
      </c>
      <c r="N56" s="33">
        <f t="shared" si="13"/>
        <v>0</v>
      </c>
      <c r="O56" s="34">
        <f t="shared" si="14"/>
        <v>70</v>
      </c>
      <c r="P56" s="35">
        <f t="shared" si="15"/>
        <v>0.20538194444444452</v>
      </c>
      <c r="Q56" s="3"/>
    </row>
    <row r="57" spans="1:17" ht="12.75">
      <c r="A57" s="4">
        <v>13</v>
      </c>
      <c r="B57" s="4" t="s">
        <v>157</v>
      </c>
      <c r="C57" s="4" t="s">
        <v>158</v>
      </c>
      <c r="D57" s="4" t="s">
        <v>159</v>
      </c>
      <c r="E57" s="36">
        <v>0.4583333333333333</v>
      </c>
      <c r="F57" s="37">
        <v>0.6588425925925926</v>
      </c>
      <c r="G57" s="38">
        <f t="shared" si="8"/>
        <v>0.20050925925925928</v>
      </c>
      <c r="H57" s="39">
        <v>13</v>
      </c>
      <c r="I57" s="28">
        <f t="shared" si="9"/>
        <v>65</v>
      </c>
      <c r="J57" s="40">
        <v>0.208333333333333</v>
      </c>
      <c r="K57" s="41">
        <f t="shared" si="10"/>
        <v>0</v>
      </c>
      <c r="L57" s="42">
        <f t="shared" si="11"/>
        <v>0</v>
      </c>
      <c r="M57" s="43">
        <f t="shared" si="12"/>
        <v>0</v>
      </c>
      <c r="N57" s="33">
        <f t="shared" si="13"/>
        <v>0</v>
      </c>
      <c r="O57" s="34">
        <f t="shared" si="14"/>
        <v>65</v>
      </c>
      <c r="P57" s="35">
        <f t="shared" si="15"/>
        <v>0.20050925925925928</v>
      </c>
      <c r="Q57" s="3"/>
    </row>
    <row r="58" spans="1:17" ht="12.75">
      <c r="A58" s="4">
        <v>14</v>
      </c>
      <c r="B58" s="4" t="s">
        <v>57</v>
      </c>
      <c r="C58" s="4" t="s">
        <v>58</v>
      </c>
      <c r="D58" s="4" t="s">
        <v>59</v>
      </c>
      <c r="E58" s="36">
        <v>0.4583333333333333</v>
      </c>
      <c r="F58" s="37">
        <v>0.6593749999999999</v>
      </c>
      <c r="G58" s="38">
        <f t="shared" si="8"/>
        <v>0.20104166666666662</v>
      </c>
      <c r="H58" s="39">
        <v>13</v>
      </c>
      <c r="I58" s="28">
        <f t="shared" si="9"/>
        <v>65</v>
      </c>
      <c r="J58" s="40">
        <v>0.208333333333333</v>
      </c>
      <c r="K58" s="41">
        <f t="shared" si="10"/>
        <v>0</v>
      </c>
      <c r="L58" s="42">
        <f t="shared" si="11"/>
        <v>0</v>
      </c>
      <c r="M58" s="43">
        <f t="shared" si="12"/>
        <v>0</v>
      </c>
      <c r="N58" s="33">
        <f t="shared" si="13"/>
        <v>0</v>
      </c>
      <c r="O58" s="34">
        <f t="shared" si="14"/>
        <v>65</v>
      </c>
      <c r="P58" s="35">
        <f t="shared" si="15"/>
        <v>0.20104166666666662</v>
      </c>
      <c r="Q58" s="3"/>
    </row>
    <row r="59" spans="1:17" ht="12.75">
      <c r="A59" s="4">
        <v>15</v>
      </c>
      <c r="B59" s="4" t="s">
        <v>42</v>
      </c>
      <c r="C59" s="4" t="s">
        <v>43</v>
      </c>
      <c r="D59" s="4" t="s">
        <v>44</v>
      </c>
      <c r="E59" s="36">
        <v>0.4583333333333333</v>
      </c>
      <c r="F59" s="37">
        <v>0.6618171296296297</v>
      </c>
      <c r="G59" s="38">
        <f t="shared" si="8"/>
        <v>0.20348379629629637</v>
      </c>
      <c r="H59" s="39">
        <v>13</v>
      </c>
      <c r="I59" s="28">
        <f t="shared" si="9"/>
        <v>65</v>
      </c>
      <c r="J59" s="40">
        <v>0.208333333333333</v>
      </c>
      <c r="K59" s="41">
        <f t="shared" si="10"/>
        <v>0</v>
      </c>
      <c r="L59" s="42">
        <f t="shared" si="11"/>
        <v>0</v>
      </c>
      <c r="M59" s="43">
        <f t="shared" si="12"/>
        <v>0</v>
      </c>
      <c r="N59" s="33">
        <f t="shared" si="13"/>
        <v>0</v>
      </c>
      <c r="O59" s="34">
        <f t="shared" si="14"/>
        <v>65</v>
      </c>
      <c r="P59" s="35">
        <f t="shared" si="15"/>
        <v>0.20348379629629637</v>
      </c>
      <c r="Q59" s="3"/>
    </row>
    <row r="60" spans="1:17" ht="12.75">
      <c r="A60" s="4">
        <v>16</v>
      </c>
      <c r="B60" s="4" t="s">
        <v>54</v>
      </c>
      <c r="C60" s="4" t="s">
        <v>55</v>
      </c>
      <c r="D60" s="4" t="s">
        <v>56</v>
      </c>
      <c r="E60" s="36">
        <v>0.4583333333333333</v>
      </c>
      <c r="F60" s="37">
        <v>0.6517708333333333</v>
      </c>
      <c r="G60" s="38">
        <f t="shared" si="8"/>
        <v>0.19343749999999998</v>
      </c>
      <c r="H60" s="39">
        <v>12</v>
      </c>
      <c r="I60" s="28">
        <f t="shared" si="9"/>
        <v>60</v>
      </c>
      <c r="J60" s="40">
        <v>0.208333333333333</v>
      </c>
      <c r="K60" s="41">
        <f t="shared" si="10"/>
        <v>0</v>
      </c>
      <c r="L60" s="42">
        <f t="shared" si="11"/>
        <v>0</v>
      </c>
      <c r="M60" s="43">
        <f t="shared" si="12"/>
        <v>0</v>
      </c>
      <c r="N60" s="33">
        <f t="shared" si="13"/>
        <v>0</v>
      </c>
      <c r="O60" s="34">
        <f t="shared" si="14"/>
        <v>60</v>
      </c>
      <c r="P60" s="35">
        <f t="shared" si="15"/>
        <v>0.19343749999999998</v>
      </c>
      <c r="Q60" s="3"/>
    </row>
    <row r="61" spans="1:17" ht="12.75">
      <c r="A61" s="4">
        <v>17</v>
      </c>
      <c r="B61" s="4" t="s">
        <v>19</v>
      </c>
      <c r="C61" s="4" t="s">
        <v>20</v>
      </c>
      <c r="D61" s="4" t="s">
        <v>21</v>
      </c>
      <c r="E61" s="36">
        <v>0.4583333333333333</v>
      </c>
      <c r="F61" s="37">
        <v>0.6672800925925926</v>
      </c>
      <c r="G61" s="38">
        <f t="shared" si="8"/>
        <v>0.20894675925925926</v>
      </c>
      <c r="H61" s="39">
        <v>12</v>
      </c>
      <c r="I61" s="28">
        <f t="shared" si="9"/>
        <v>60</v>
      </c>
      <c r="J61" s="40">
        <v>0.208333333333333</v>
      </c>
      <c r="K61" s="41">
        <f t="shared" si="10"/>
        <v>0.0006134259259262531</v>
      </c>
      <c r="L61" s="42">
        <f t="shared" si="11"/>
        <v>0.0006944444444444445</v>
      </c>
      <c r="M61" s="43">
        <f t="shared" si="12"/>
        <v>1</v>
      </c>
      <c r="N61" s="33">
        <f t="shared" si="13"/>
        <v>1</v>
      </c>
      <c r="O61" s="34">
        <f t="shared" si="14"/>
        <v>59</v>
      </c>
      <c r="P61" s="35">
        <f t="shared" si="15"/>
        <v>0.20894675925925926</v>
      </c>
      <c r="Q61" s="3"/>
    </row>
    <row r="62" spans="1:17" ht="12.75">
      <c r="A62" s="4">
        <v>18</v>
      </c>
      <c r="B62" s="4" t="s">
        <v>33</v>
      </c>
      <c r="C62" s="4" t="s">
        <v>34</v>
      </c>
      <c r="D62" s="4" t="s">
        <v>35</v>
      </c>
      <c r="E62" s="36">
        <v>0.4583333333333333</v>
      </c>
      <c r="F62" s="37">
        <v>0.6600925925925926</v>
      </c>
      <c r="G62" s="38">
        <f t="shared" si="8"/>
        <v>0.20175925925925925</v>
      </c>
      <c r="H62" s="39">
        <v>11</v>
      </c>
      <c r="I62" s="28">
        <f t="shared" si="9"/>
        <v>55</v>
      </c>
      <c r="J62" s="40">
        <v>0.208333333333333</v>
      </c>
      <c r="K62" s="41">
        <f t="shared" si="10"/>
        <v>0</v>
      </c>
      <c r="L62" s="42">
        <f t="shared" si="11"/>
        <v>0</v>
      </c>
      <c r="M62" s="43">
        <f t="shared" si="12"/>
        <v>0</v>
      </c>
      <c r="N62" s="33">
        <f t="shared" si="13"/>
        <v>0</v>
      </c>
      <c r="O62" s="34">
        <f t="shared" si="14"/>
        <v>55</v>
      </c>
      <c r="P62" s="35">
        <f t="shared" si="15"/>
        <v>0.20175925925925925</v>
      </c>
      <c r="Q62" s="3"/>
    </row>
    <row r="63" spans="1:17" ht="12.75">
      <c r="A63" s="4">
        <v>19</v>
      </c>
      <c r="B63" s="4" t="s">
        <v>16</v>
      </c>
      <c r="C63" s="4" t="s">
        <v>17</v>
      </c>
      <c r="D63" s="4" t="s">
        <v>18</v>
      </c>
      <c r="E63" s="36">
        <v>0.4583333333333333</v>
      </c>
      <c r="F63" s="37">
        <v>0.6624421296296296</v>
      </c>
      <c r="G63" s="38">
        <f t="shared" si="8"/>
        <v>0.20410879629629625</v>
      </c>
      <c r="H63" s="39">
        <v>11</v>
      </c>
      <c r="I63" s="28">
        <f t="shared" si="9"/>
        <v>55</v>
      </c>
      <c r="J63" s="40">
        <v>0.208333333333333</v>
      </c>
      <c r="K63" s="41">
        <f t="shared" si="10"/>
        <v>0</v>
      </c>
      <c r="L63" s="42">
        <f t="shared" si="11"/>
        <v>0</v>
      </c>
      <c r="M63" s="43">
        <f t="shared" si="12"/>
        <v>0</v>
      </c>
      <c r="N63" s="33">
        <f t="shared" si="13"/>
        <v>0</v>
      </c>
      <c r="O63" s="34">
        <f t="shared" si="14"/>
        <v>55</v>
      </c>
      <c r="P63" s="35">
        <f t="shared" si="15"/>
        <v>0.20410879629629625</v>
      </c>
      <c r="Q63" s="3"/>
    </row>
    <row r="64" spans="1:17" ht="12.75">
      <c r="A64" s="4">
        <v>20</v>
      </c>
      <c r="B64" s="4" t="s">
        <v>60</v>
      </c>
      <c r="C64" s="4" t="s">
        <v>61</v>
      </c>
      <c r="D64" s="4" t="s">
        <v>62</v>
      </c>
      <c r="E64" s="36">
        <v>0.4583333333333333</v>
      </c>
      <c r="F64" s="37">
        <v>0.6686805555555555</v>
      </c>
      <c r="G64" s="38">
        <f t="shared" si="8"/>
        <v>0.21034722222222219</v>
      </c>
      <c r="H64" s="39">
        <v>10</v>
      </c>
      <c r="I64" s="28">
        <f t="shared" si="9"/>
        <v>50</v>
      </c>
      <c r="J64" s="40">
        <v>0.208333333333333</v>
      </c>
      <c r="K64" s="41">
        <f t="shared" si="10"/>
        <v>0.002013888888889176</v>
      </c>
      <c r="L64" s="42">
        <f t="shared" si="11"/>
        <v>0.0020833333333333333</v>
      </c>
      <c r="M64" s="43">
        <f t="shared" si="12"/>
        <v>3</v>
      </c>
      <c r="N64" s="33">
        <f t="shared" si="13"/>
        <v>3</v>
      </c>
      <c r="O64" s="34">
        <f t="shared" si="14"/>
        <v>47</v>
      </c>
      <c r="P64" s="35">
        <f t="shared" si="15"/>
        <v>0.21034722222222219</v>
      </c>
      <c r="Q64" s="3"/>
    </row>
    <row r="65" spans="1:17" ht="12.75">
      <c r="A65" s="4">
        <v>21</v>
      </c>
      <c r="B65" s="4" t="s">
        <v>408</v>
      </c>
      <c r="C65" s="4" t="s">
        <v>409</v>
      </c>
      <c r="D65" s="4" t="s">
        <v>410</v>
      </c>
      <c r="E65" s="36">
        <v>0.4583333333333333</v>
      </c>
      <c r="F65" s="37">
        <v>0.6617129629629629</v>
      </c>
      <c r="G65" s="38">
        <f t="shared" si="8"/>
        <v>0.20337962962962958</v>
      </c>
      <c r="H65" s="39">
        <v>9</v>
      </c>
      <c r="I65" s="28">
        <f t="shared" si="9"/>
        <v>45</v>
      </c>
      <c r="J65" s="40">
        <v>0.208333333333333</v>
      </c>
      <c r="K65" s="41">
        <f t="shared" si="10"/>
        <v>0</v>
      </c>
      <c r="L65" s="42">
        <f t="shared" si="11"/>
        <v>0</v>
      </c>
      <c r="M65" s="43">
        <f t="shared" si="12"/>
        <v>0</v>
      </c>
      <c r="N65" s="33">
        <f t="shared" si="13"/>
        <v>0</v>
      </c>
      <c r="O65" s="34">
        <f t="shared" si="14"/>
        <v>45</v>
      </c>
      <c r="P65" s="35">
        <f t="shared" si="15"/>
        <v>0.20337962962962958</v>
      </c>
      <c r="Q65" s="3"/>
    </row>
    <row r="66" spans="1:17" ht="12.75">
      <c r="A66" s="4">
        <v>22</v>
      </c>
      <c r="B66" s="4" t="s">
        <v>411</v>
      </c>
      <c r="C66" s="4" t="s">
        <v>412</v>
      </c>
      <c r="D66" s="4" t="s">
        <v>413</v>
      </c>
      <c r="E66" s="36">
        <v>0.4583333333333333</v>
      </c>
      <c r="F66" s="37">
        <v>0.6984953703703703</v>
      </c>
      <c r="G66" s="38">
        <f t="shared" si="8"/>
        <v>0.24016203703703703</v>
      </c>
      <c r="H66" s="39">
        <v>15</v>
      </c>
      <c r="I66" s="28">
        <f t="shared" si="9"/>
        <v>75</v>
      </c>
      <c r="J66" s="40">
        <v>0.208333333333333</v>
      </c>
      <c r="K66" s="41">
        <f t="shared" si="10"/>
        <v>0.031828703703704025</v>
      </c>
      <c r="L66" s="42">
        <f t="shared" si="11"/>
        <v>0.03194444444444445</v>
      </c>
      <c r="M66" s="43">
        <f t="shared" si="12"/>
        <v>46</v>
      </c>
      <c r="N66" s="33">
        <f t="shared" si="13"/>
        <v>82</v>
      </c>
      <c r="O66" s="34">
        <f t="shared" si="14"/>
        <v>-7</v>
      </c>
      <c r="P66" s="35">
        <f t="shared" si="15"/>
        <v>0.24016203703703703</v>
      </c>
      <c r="Q66" s="3"/>
    </row>
    <row r="68" spans="1:2" ht="13.5" thickBot="1">
      <c r="A68" s="11" t="s">
        <v>440</v>
      </c>
      <c r="B68" s="19"/>
    </row>
    <row r="69" spans="1:16" ht="29.25" customHeight="1" thickBot="1">
      <c r="A69" s="1" t="s">
        <v>12</v>
      </c>
      <c r="B69" s="1" t="s">
        <v>66</v>
      </c>
      <c r="C69" s="1" t="s">
        <v>67</v>
      </c>
      <c r="D69" s="1" t="s">
        <v>0</v>
      </c>
      <c r="E69" s="22" t="s">
        <v>1</v>
      </c>
      <c r="F69" s="22" t="s">
        <v>2</v>
      </c>
      <c r="G69" s="22" t="s">
        <v>3</v>
      </c>
      <c r="H69" s="22" t="s">
        <v>4</v>
      </c>
      <c r="I69" s="23" t="s">
        <v>5</v>
      </c>
      <c r="J69" s="22" t="s">
        <v>8</v>
      </c>
      <c r="K69" s="22" t="s">
        <v>6</v>
      </c>
      <c r="L69" s="22" t="s">
        <v>10</v>
      </c>
      <c r="M69" s="22" t="s">
        <v>9</v>
      </c>
      <c r="N69" s="23" t="s">
        <v>11</v>
      </c>
      <c r="O69" s="23" t="s">
        <v>7</v>
      </c>
      <c r="P69" s="23" t="s">
        <v>3</v>
      </c>
    </row>
    <row r="70" spans="1:17" s="8" customFormat="1" ht="12.75">
      <c r="A70" s="5">
        <v>1</v>
      </c>
      <c r="B70" s="5" t="s">
        <v>425</v>
      </c>
      <c r="C70" s="5" t="s">
        <v>426</v>
      </c>
      <c r="D70" s="5" t="s">
        <v>427</v>
      </c>
      <c r="E70" s="24">
        <v>0.46875</v>
      </c>
      <c r="F70" s="25">
        <v>0.6587962962962963</v>
      </c>
      <c r="G70" s="26">
        <f aca="true" t="shared" si="16" ref="G70:G118">SUM(F70-E70)</f>
        <v>0.19004629629629632</v>
      </c>
      <c r="H70" s="27">
        <v>19</v>
      </c>
      <c r="I70" s="28">
        <f aca="true" t="shared" si="17" ref="I70:I118">SUM(H70*5)</f>
        <v>95</v>
      </c>
      <c r="J70" s="29">
        <v>0.208333333333333</v>
      </c>
      <c r="K70" s="30">
        <f aca="true" t="shared" si="18" ref="K70:K118">IF(G70&lt;=J70,0,IF(G70&gt;J70,G70-J70))</f>
        <v>0</v>
      </c>
      <c r="L70" s="31">
        <f aca="true" t="shared" si="19" ref="L70:L118">CEILING(K70,1/1440)</f>
        <v>0</v>
      </c>
      <c r="M70" s="32">
        <f aca="true" t="shared" si="20" ref="M70:M118">MINUTE(L70)+60*HOUR(L70)</f>
        <v>0</v>
      </c>
      <c r="N70" s="33">
        <f aca="true" t="shared" si="21" ref="N70:N118">IF(M70&lt;=0,0,IF(M70&lt;10,M70,IF(M70&lt;61,10+2*(M70-10),IF(M70&gt;=61,"neklasifikováno"))))</f>
        <v>0</v>
      </c>
      <c r="O70" s="34">
        <f aca="true" t="shared" si="22" ref="O70:O118">IF(N70="neklasifikováno","neklasifikováno",SUM(I70-N70))</f>
        <v>95</v>
      </c>
      <c r="P70" s="35">
        <f aca="true" t="shared" si="23" ref="P70:P118">SUM(F70-E70)</f>
        <v>0.19004629629629632</v>
      </c>
      <c r="Q70" s="3"/>
    </row>
    <row r="71" spans="1:17" s="8" customFormat="1" ht="12.75">
      <c r="A71" s="5">
        <v>2</v>
      </c>
      <c r="B71" s="5" t="s">
        <v>246</v>
      </c>
      <c r="C71" s="5" t="s">
        <v>247</v>
      </c>
      <c r="D71" s="5" t="s">
        <v>248</v>
      </c>
      <c r="E71" s="24">
        <v>0.46875</v>
      </c>
      <c r="F71" s="25">
        <v>0.668287037037037</v>
      </c>
      <c r="G71" s="26">
        <f t="shared" si="16"/>
        <v>0.19953703703703696</v>
      </c>
      <c r="H71" s="27">
        <v>19</v>
      </c>
      <c r="I71" s="28">
        <f t="shared" si="17"/>
        <v>95</v>
      </c>
      <c r="J71" s="29">
        <v>0.208333333333333</v>
      </c>
      <c r="K71" s="30">
        <f t="shared" si="18"/>
        <v>0</v>
      </c>
      <c r="L71" s="31">
        <f t="shared" si="19"/>
        <v>0</v>
      </c>
      <c r="M71" s="32">
        <f t="shared" si="20"/>
        <v>0</v>
      </c>
      <c r="N71" s="33">
        <f t="shared" si="21"/>
        <v>0</v>
      </c>
      <c r="O71" s="34">
        <f t="shared" si="22"/>
        <v>95</v>
      </c>
      <c r="P71" s="35">
        <f t="shared" si="23"/>
        <v>0.19953703703703696</v>
      </c>
      <c r="Q71" s="3"/>
    </row>
    <row r="72" spans="1:17" s="8" customFormat="1" ht="12.75">
      <c r="A72" s="5">
        <v>3</v>
      </c>
      <c r="B72" s="5" t="s">
        <v>332</v>
      </c>
      <c r="C72" s="5" t="s">
        <v>333</v>
      </c>
      <c r="D72" s="5" t="s">
        <v>334</v>
      </c>
      <c r="E72" s="24">
        <v>0.46875</v>
      </c>
      <c r="F72" s="25">
        <v>0.6713657407407408</v>
      </c>
      <c r="G72" s="26">
        <f t="shared" si="16"/>
        <v>0.20261574074074085</v>
      </c>
      <c r="H72" s="27">
        <v>19</v>
      </c>
      <c r="I72" s="28">
        <f t="shared" si="17"/>
        <v>95</v>
      </c>
      <c r="J72" s="29">
        <v>0.208333333333333</v>
      </c>
      <c r="K72" s="30">
        <f t="shared" si="18"/>
        <v>0</v>
      </c>
      <c r="L72" s="31">
        <f t="shared" si="19"/>
        <v>0</v>
      </c>
      <c r="M72" s="32">
        <f t="shared" si="20"/>
        <v>0</v>
      </c>
      <c r="N72" s="33">
        <f t="shared" si="21"/>
        <v>0</v>
      </c>
      <c r="O72" s="34">
        <f t="shared" si="22"/>
        <v>95</v>
      </c>
      <c r="P72" s="35">
        <f t="shared" si="23"/>
        <v>0.20261574074074085</v>
      </c>
      <c r="Q72" s="3"/>
    </row>
    <row r="73" spans="1:17" ht="12.75">
      <c r="A73" s="4">
        <v>4</v>
      </c>
      <c r="B73" s="4" t="s">
        <v>282</v>
      </c>
      <c r="C73" s="4" t="s">
        <v>283</v>
      </c>
      <c r="D73" s="4" t="s">
        <v>284</v>
      </c>
      <c r="E73" s="36">
        <v>0.46875</v>
      </c>
      <c r="F73" s="37">
        <v>0.6733796296296296</v>
      </c>
      <c r="G73" s="38">
        <f t="shared" si="16"/>
        <v>0.2046296296296296</v>
      </c>
      <c r="H73" s="39">
        <v>19</v>
      </c>
      <c r="I73" s="28">
        <f t="shared" si="17"/>
        <v>95</v>
      </c>
      <c r="J73" s="40">
        <v>0.208333333333333</v>
      </c>
      <c r="K73" s="41">
        <f t="shared" si="18"/>
        <v>0</v>
      </c>
      <c r="L73" s="42">
        <f t="shared" si="19"/>
        <v>0</v>
      </c>
      <c r="M73" s="43">
        <f t="shared" si="20"/>
        <v>0</v>
      </c>
      <c r="N73" s="33">
        <f t="shared" si="21"/>
        <v>0</v>
      </c>
      <c r="O73" s="34">
        <f t="shared" si="22"/>
        <v>95</v>
      </c>
      <c r="P73" s="35">
        <f t="shared" si="23"/>
        <v>0.2046296296296296</v>
      </c>
      <c r="Q73" s="3"/>
    </row>
    <row r="74" spans="1:17" ht="12.75">
      <c r="A74" s="4">
        <v>5</v>
      </c>
      <c r="B74" s="4" t="s">
        <v>329</v>
      </c>
      <c r="C74" s="4" t="s">
        <v>330</v>
      </c>
      <c r="D74" s="4" t="s">
        <v>331</v>
      </c>
      <c r="E74" s="36">
        <v>0.46875</v>
      </c>
      <c r="F74" s="37">
        <v>0.6576388888888889</v>
      </c>
      <c r="G74" s="38">
        <f t="shared" si="16"/>
        <v>0.18888888888888888</v>
      </c>
      <c r="H74" s="39">
        <v>18</v>
      </c>
      <c r="I74" s="28">
        <f t="shared" si="17"/>
        <v>90</v>
      </c>
      <c r="J74" s="40">
        <v>0.208333333333333</v>
      </c>
      <c r="K74" s="41">
        <f t="shared" si="18"/>
        <v>0</v>
      </c>
      <c r="L74" s="42">
        <f t="shared" si="19"/>
        <v>0</v>
      </c>
      <c r="M74" s="43">
        <f t="shared" si="20"/>
        <v>0</v>
      </c>
      <c r="N74" s="33">
        <f t="shared" si="21"/>
        <v>0</v>
      </c>
      <c r="O74" s="34">
        <f t="shared" si="22"/>
        <v>90</v>
      </c>
      <c r="P74" s="35">
        <f t="shared" si="23"/>
        <v>0.18888888888888888</v>
      </c>
      <c r="Q74" s="3"/>
    </row>
    <row r="75" spans="1:17" ht="12.75">
      <c r="A75" s="4">
        <v>6</v>
      </c>
      <c r="B75" s="4" t="s">
        <v>270</v>
      </c>
      <c r="C75" s="4" t="s">
        <v>271</v>
      </c>
      <c r="D75" s="4" t="s">
        <v>272</v>
      </c>
      <c r="E75" s="36">
        <v>0.46875</v>
      </c>
      <c r="F75" s="37">
        <v>0.6625347222222222</v>
      </c>
      <c r="G75" s="38">
        <f t="shared" si="16"/>
        <v>0.1937847222222222</v>
      </c>
      <c r="H75" s="39">
        <v>18</v>
      </c>
      <c r="I75" s="28">
        <f t="shared" si="17"/>
        <v>90</v>
      </c>
      <c r="J75" s="40">
        <v>0.208333333333333</v>
      </c>
      <c r="K75" s="41">
        <f t="shared" si="18"/>
        <v>0</v>
      </c>
      <c r="L75" s="42">
        <f t="shared" si="19"/>
        <v>0</v>
      </c>
      <c r="M75" s="43">
        <f t="shared" si="20"/>
        <v>0</v>
      </c>
      <c r="N75" s="33">
        <f t="shared" si="21"/>
        <v>0</v>
      </c>
      <c r="O75" s="34">
        <f t="shared" si="22"/>
        <v>90</v>
      </c>
      <c r="P75" s="35">
        <f t="shared" si="23"/>
        <v>0.1937847222222222</v>
      </c>
      <c r="Q75" s="3"/>
    </row>
    <row r="76" spans="1:17" ht="12.75">
      <c r="A76" s="4">
        <v>7</v>
      </c>
      <c r="B76" s="4" t="s">
        <v>225</v>
      </c>
      <c r="C76" s="4" t="s">
        <v>226</v>
      </c>
      <c r="D76" s="4" t="s">
        <v>227</v>
      </c>
      <c r="E76" s="36">
        <v>0.46875</v>
      </c>
      <c r="F76" s="37">
        <v>0.6726736111111111</v>
      </c>
      <c r="G76" s="38">
        <f t="shared" si="16"/>
        <v>0.20392361111111112</v>
      </c>
      <c r="H76" s="39">
        <v>18</v>
      </c>
      <c r="I76" s="28">
        <f t="shared" si="17"/>
        <v>90</v>
      </c>
      <c r="J76" s="40">
        <v>0.208333333333333</v>
      </c>
      <c r="K76" s="41">
        <f t="shared" si="18"/>
        <v>0</v>
      </c>
      <c r="L76" s="42">
        <f t="shared" si="19"/>
        <v>0</v>
      </c>
      <c r="M76" s="43">
        <f t="shared" si="20"/>
        <v>0</v>
      </c>
      <c r="N76" s="33">
        <f t="shared" si="21"/>
        <v>0</v>
      </c>
      <c r="O76" s="34">
        <f t="shared" si="22"/>
        <v>90</v>
      </c>
      <c r="P76" s="35">
        <f t="shared" si="23"/>
        <v>0.20392361111111112</v>
      </c>
      <c r="Q76" s="3"/>
    </row>
    <row r="77" spans="1:17" ht="12.75">
      <c r="A77" s="4">
        <v>8</v>
      </c>
      <c r="B77" s="4" t="s">
        <v>341</v>
      </c>
      <c r="C77" s="4" t="s">
        <v>342</v>
      </c>
      <c r="D77" s="4" t="s">
        <v>343</v>
      </c>
      <c r="E77" s="36">
        <v>0.46875</v>
      </c>
      <c r="F77" s="37">
        <v>0.6656365740740741</v>
      </c>
      <c r="G77" s="38">
        <f t="shared" si="16"/>
        <v>0.19688657407407406</v>
      </c>
      <c r="H77" s="39">
        <v>17</v>
      </c>
      <c r="I77" s="28">
        <f t="shared" si="17"/>
        <v>85</v>
      </c>
      <c r="J77" s="40">
        <v>0.208333333333333</v>
      </c>
      <c r="K77" s="41">
        <f t="shared" si="18"/>
        <v>0</v>
      </c>
      <c r="L77" s="42">
        <f t="shared" si="19"/>
        <v>0</v>
      </c>
      <c r="M77" s="43">
        <f t="shared" si="20"/>
        <v>0</v>
      </c>
      <c r="N77" s="33">
        <f t="shared" si="21"/>
        <v>0</v>
      </c>
      <c r="O77" s="34">
        <f t="shared" si="22"/>
        <v>85</v>
      </c>
      <c r="P77" s="35">
        <f t="shared" si="23"/>
        <v>0.19688657407407406</v>
      </c>
      <c r="Q77" s="3"/>
    </row>
    <row r="78" spans="1:17" ht="12.75">
      <c r="A78" s="4">
        <v>9</v>
      </c>
      <c r="B78" s="4" t="s">
        <v>320</v>
      </c>
      <c r="C78" s="4" t="s">
        <v>321</v>
      </c>
      <c r="D78" s="4" t="s">
        <v>322</v>
      </c>
      <c r="E78" s="36">
        <v>0.46875</v>
      </c>
      <c r="F78" s="37">
        <v>0.6659722222222222</v>
      </c>
      <c r="G78" s="38">
        <f t="shared" si="16"/>
        <v>0.1972222222222222</v>
      </c>
      <c r="H78" s="39">
        <v>17</v>
      </c>
      <c r="I78" s="28">
        <f t="shared" si="17"/>
        <v>85</v>
      </c>
      <c r="J78" s="40">
        <v>0.208333333333333</v>
      </c>
      <c r="K78" s="41">
        <f t="shared" si="18"/>
        <v>0</v>
      </c>
      <c r="L78" s="42">
        <f t="shared" si="19"/>
        <v>0</v>
      </c>
      <c r="M78" s="43">
        <f t="shared" si="20"/>
        <v>0</v>
      </c>
      <c r="N78" s="33">
        <f t="shared" si="21"/>
        <v>0</v>
      </c>
      <c r="O78" s="34">
        <f t="shared" si="22"/>
        <v>85</v>
      </c>
      <c r="P78" s="35">
        <f t="shared" si="23"/>
        <v>0.1972222222222222</v>
      </c>
      <c r="Q78" s="3"/>
    </row>
    <row r="79" spans="1:17" ht="12.75">
      <c r="A79" s="4">
        <v>10</v>
      </c>
      <c r="B79" s="4" t="s">
        <v>297</v>
      </c>
      <c r="C79" s="4" t="s">
        <v>298</v>
      </c>
      <c r="D79" s="4" t="s">
        <v>299</v>
      </c>
      <c r="E79" s="36">
        <v>0.46875</v>
      </c>
      <c r="F79" s="37">
        <v>0.6750810185185184</v>
      </c>
      <c r="G79" s="38">
        <f t="shared" si="16"/>
        <v>0.20633101851851843</v>
      </c>
      <c r="H79" s="39">
        <v>17</v>
      </c>
      <c r="I79" s="28">
        <f t="shared" si="17"/>
        <v>85</v>
      </c>
      <c r="J79" s="40">
        <v>0.208333333333333</v>
      </c>
      <c r="K79" s="41">
        <f t="shared" si="18"/>
        <v>0</v>
      </c>
      <c r="L79" s="42">
        <f t="shared" si="19"/>
        <v>0</v>
      </c>
      <c r="M79" s="43">
        <f t="shared" si="20"/>
        <v>0</v>
      </c>
      <c r="N79" s="33">
        <f t="shared" si="21"/>
        <v>0</v>
      </c>
      <c r="O79" s="34">
        <f t="shared" si="22"/>
        <v>85</v>
      </c>
      <c r="P79" s="35">
        <f t="shared" si="23"/>
        <v>0.20633101851851843</v>
      </c>
      <c r="Q79" s="3"/>
    </row>
    <row r="80" spans="1:17" ht="12.75">
      <c r="A80" s="4">
        <v>11</v>
      </c>
      <c r="B80" s="4" t="s">
        <v>264</v>
      </c>
      <c r="C80" s="4" t="s">
        <v>265</v>
      </c>
      <c r="D80" s="4" t="s">
        <v>266</v>
      </c>
      <c r="E80" s="36">
        <v>0.46875</v>
      </c>
      <c r="F80" s="37">
        <v>0.6657523148148148</v>
      </c>
      <c r="G80" s="38">
        <f t="shared" si="16"/>
        <v>0.19700231481481478</v>
      </c>
      <c r="H80" s="39">
        <v>16</v>
      </c>
      <c r="I80" s="28">
        <f t="shared" si="17"/>
        <v>80</v>
      </c>
      <c r="J80" s="40">
        <v>0.208333333333333</v>
      </c>
      <c r="K80" s="41">
        <f t="shared" si="18"/>
        <v>0</v>
      </c>
      <c r="L80" s="42">
        <f t="shared" si="19"/>
        <v>0</v>
      </c>
      <c r="M80" s="43">
        <f t="shared" si="20"/>
        <v>0</v>
      </c>
      <c r="N80" s="33">
        <f t="shared" si="21"/>
        <v>0</v>
      </c>
      <c r="O80" s="34">
        <f t="shared" si="22"/>
        <v>80</v>
      </c>
      <c r="P80" s="35">
        <f t="shared" si="23"/>
        <v>0.19700231481481478</v>
      </c>
      <c r="Q80" s="3"/>
    </row>
    <row r="81" spans="1:17" ht="12.75">
      <c r="A81" s="4">
        <v>12</v>
      </c>
      <c r="B81" s="4" t="s">
        <v>294</v>
      </c>
      <c r="C81" s="4" t="s">
        <v>295</v>
      </c>
      <c r="D81" s="4" t="s">
        <v>296</v>
      </c>
      <c r="E81" s="36">
        <v>0.46875</v>
      </c>
      <c r="F81" s="37">
        <v>0.6706712962962963</v>
      </c>
      <c r="G81" s="38">
        <f t="shared" si="16"/>
        <v>0.2019212962962963</v>
      </c>
      <c r="H81" s="39">
        <v>15</v>
      </c>
      <c r="I81" s="28">
        <f t="shared" si="17"/>
        <v>75</v>
      </c>
      <c r="J81" s="40">
        <v>0.208333333333333</v>
      </c>
      <c r="K81" s="41">
        <f t="shared" si="18"/>
        <v>0</v>
      </c>
      <c r="L81" s="42">
        <f t="shared" si="19"/>
        <v>0</v>
      </c>
      <c r="M81" s="43">
        <f t="shared" si="20"/>
        <v>0</v>
      </c>
      <c r="N81" s="33">
        <f t="shared" si="21"/>
        <v>0</v>
      </c>
      <c r="O81" s="34">
        <f t="shared" si="22"/>
        <v>75</v>
      </c>
      <c r="P81" s="35">
        <f t="shared" si="23"/>
        <v>0.2019212962962963</v>
      </c>
      <c r="Q81" s="3"/>
    </row>
    <row r="82" spans="1:17" ht="12.75">
      <c r="A82" s="4">
        <v>13</v>
      </c>
      <c r="B82" s="4" t="s">
        <v>306</v>
      </c>
      <c r="C82" s="4" t="s">
        <v>307</v>
      </c>
      <c r="D82" s="4" t="s">
        <v>308</v>
      </c>
      <c r="E82" s="36">
        <v>0.46875</v>
      </c>
      <c r="F82" s="37">
        <v>0.6605902777777778</v>
      </c>
      <c r="G82" s="38">
        <f t="shared" si="16"/>
        <v>0.1918402777777778</v>
      </c>
      <c r="H82" s="39">
        <v>14</v>
      </c>
      <c r="I82" s="28">
        <f t="shared" si="17"/>
        <v>70</v>
      </c>
      <c r="J82" s="40">
        <v>0.208333333333333</v>
      </c>
      <c r="K82" s="41">
        <f t="shared" si="18"/>
        <v>0</v>
      </c>
      <c r="L82" s="42">
        <f t="shared" si="19"/>
        <v>0</v>
      </c>
      <c r="M82" s="43">
        <f t="shared" si="20"/>
        <v>0</v>
      </c>
      <c r="N82" s="33">
        <f t="shared" si="21"/>
        <v>0</v>
      </c>
      <c r="O82" s="34">
        <f t="shared" si="22"/>
        <v>70</v>
      </c>
      <c r="P82" s="35">
        <f t="shared" si="23"/>
        <v>0.1918402777777778</v>
      </c>
      <c r="Q82" s="3"/>
    </row>
    <row r="83" spans="1:17" ht="12.75">
      <c r="A83" s="4">
        <v>14</v>
      </c>
      <c r="B83" s="4" t="s">
        <v>237</v>
      </c>
      <c r="C83" s="4" t="s">
        <v>238</v>
      </c>
      <c r="D83" s="4" t="s">
        <v>239</v>
      </c>
      <c r="E83" s="36">
        <v>0.46875</v>
      </c>
      <c r="F83" s="37">
        <v>0.6660532407407408</v>
      </c>
      <c r="G83" s="38">
        <f t="shared" si="16"/>
        <v>0.1973032407407408</v>
      </c>
      <c r="H83" s="39">
        <v>14</v>
      </c>
      <c r="I83" s="28">
        <f t="shared" si="17"/>
        <v>70</v>
      </c>
      <c r="J83" s="40">
        <v>0.208333333333333</v>
      </c>
      <c r="K83" s="41">
        <f t="shared" si="18"/>
        <v>0</v>
      </c>
      <c r="L83" s="42">
        <f t="shared" si="19"/>
        <v>0</v>
      </c>
      <c r="M83" s="43">
        <f t="shared" si="20"/>
        <v>0</v>
      </c>
      <c r="N83" s="33">
        <f t="shared" si="21"/>
        <v>0</v>
      </c>
      <c r="O83" s="34">
        <f t="shared" si="22"/>
        <v>70</v>
      </c>
      <c r="P83" s="35">
        <f t="shared" si="23"/>
        <v>0.1973032407407408</v>
      </c>
      <c r="Q83" s="3"/>
    </row>
    <row r="84" spans="1:17" ht="12.75">
      <c r="A84" s="4">
        <v>15</v>
      </c>
      <c r="B84" s="4" t="s">
        <v>258</v>
      </c>
      <c r="C84" s="4" t="s">
        <v>259</v>
      </c>
      <c r="D84" s="4" t="s">
        <v>260</v>
      </c>
      <c r="E84" s="36">
        <v>0.46875</v>
      </c>
      <c r="F84" s="37">
        <v>0.6721643518518517</v>
      </c>
      <c r="G84" s="38">
        <f t="shared" si="16"/>
        <v>0.20341435185185175</v>
      </c>
      <c r="H84" s="39">
        <v>14</v>
      </c>
      <c r="I84" s="28">
        <f t="shared" si="17"/>
        <v>70</v>
      </c>
      <c r="J84" s="40">
        <v>0.208333333333333</v>
      </c>
      <c r="K84" s="41">
        <f t="shared" si="18"/>
        <v>0</v>
      </c>
      <c r="L84" s="42">
        <f t="shared" si="19"/>
        <v>0</v>
      </c>
      <c r="M84" s="43">
        <f t="shared" si="20"/>
        <v>0</v>
      </c>
      <c r="N84" s="33">
        <f t="shared" si="21"/>
        <v>0</v>
      </c>
      <c r="O84" s="34">
        <f t="shared" si="22"/>
        <v>70</v>
      </c>
      <c r="P84" s="35">
        <f t="shared" si="23"/>
        <v>0.20341435185185175</v>
      </c>
      <c r="Q84" s="3"/>
    </row>
    <row r="85" spans="1:17" ht="12.75">
      <c r="A85" s="4">
        <v>16</v>
      </c>
      <c r="B85" s="4" t="s">
        <v>338</v>
      </c>
      <c r="C85" s="4" t="s">
        <v>339</v>
      </c>
      <c r="D85" s="4" t="s">
        <v>340</v>
      </c>
      <c r="E85" s="36">
        <v>0.46875</v>
      </c>
      <c r="F85" s="37">
        <v>0.6733217592592592</v>
      </c>
      <c r="G85" s="38">
        <f t="shared" si="16"/>
        <v>0.2045717592592592</v>
      </c>
      <c r="H85" s="39">
        <v>14</v>
      </c>
      <c r="I85" s="28">
        <f t="shared" si="17"/>
        <v>70</v>
      </c>
      <c r="J85" s="40">
        <v>0.208333333333333</v>
      </c>
      <c r="K85" s="41">
        <f t="shared" si="18"/>
        <v>0</v>
      </c>
      <c r="L85" s="42">
        <f t="shared" si="19"/>
        <v>0</v>
      </c>
      <c r="M85" s="43">
        <f t="shared" si="20"/>
        <v>0</v>
      </c>
      <c r="N85" s="33">
        <f t="shared" si="21"/>
        <v>0</v>
      </c>
      <c r="O85" s="34">
        <f t="shared" si="22"/>
        <v>70</v>
      </c>
      <c r="P85" s="35">
        <f t="shared" si="23"/>
        <v>0.2045717592592592</v>
      </c>
      <c r="Q85" s="3"/>
    </row>
    <row r="86" spans="1:17" ht="12.75">
      <c r="A86" s="4">
        <v>17</v>
      </c>
      <c r="B86" s="4" t="s">
        <v>222</v>
      </c>
      <c r="C86" s="4" t="s">
        <v>223</v>
      </c>
      <c r="D86" s="4" t="s">
        <v>224</v>
      </c>
      <c r="E86" s="36">
        <v>0.46875</v>
      </c>
      <c r="F86" s="37">
        <v>0.6618865740740741</v>
      </c>
      <c r="G86" s="38">
        <f t="shared" si="16"/>
        <v>0.19313657407407414</v>
      </c>
      <c r="H86" s="39">
        <v>13</v>
      </c>
      <c r="I86" s="28">
        <f t="shared" si="17"/>
        <v>65</v>
      </c>
      <c r="J86" s="40">
        <v>0.208333333333333</v>
      </c>
      <c r="K86" s="41">
        <f t="shared" si="18"/>
        <v>0</v>
      </c>
      <c r="L86" s="42">
        <f t="shared" si="19"/>
        <v>0</v>
      </c>
      <c r="M86" s="43">
        <f t="shared" si="20"/>
        <v>0</v>
      </c>
      <c r="N86" s="33">
        <f t="shared" si="21"/>
        <v>0</v>
      </c>
      <c r="O86" s="34">
        <f t="shared" si="22"/>
        <v>65</v>
      </c>
      <c r="P86" s="35">
        <f t="shared" si="23"/>
        <v>0.19313657407407414</v>
      </c>
      <c r="Q86" s="3"/>
    </row>
    <row r="87" spans="1:17" ht="12.75">
      <c r="A87" s="4">
        <v>18</v>
      </c>
      <c r="B87" s="4" t="s">
        <v>216</v>
      </c>
      <c r="C87" s="4" t="s">
        <v>217</v>
      </c>
      <c r="D87" s="4" t="s">
        <v>218</v>
      </c>
      <c r="E87" s="36">
        <v>0.46875</v>
      </c>
      <c r="F87" s="37">
        <v>0.6671412037037037</v>
      </c>
      <c r="G87" s="38">
        <f t="shared" si="16"/>
        <v>0.19839120370370367</v>
      </c>
      <c r="H87" s="39">
        <v>13</v>
      </c>
      <c r="I87" s="28">
        <f t="shared" si="17"/>
        <v>65</v>
      </c>
      <c r="J87" s="40">
        <v>0.208333333333333</v>
      </c>
      <c r="K87" s="41">
        <f t="shared" si="18"/>
        <v>0</v>
      </c>
      <c r="L87" s="42">
        <f t="shared" si="19"/>
        <v>0</v>
      </c>
      <c r="M87" s="43">
        <f t="shared" si="20"/>
        <v>0</v>
      </c>
      <c r="N87" s="33">
        <f t="shared" si="21"/>
        <v>0</v>
      </c>
      <c r="O87" s="34">
        <f t="shared" si="22"/>
        <v>65</v>
      </c>
      <c r="P87" s="35">
        <f t="shared" si="23"/>
        <v>0.19839120370370367</v>
      </c>
      <c r="Q87" s="3"/>
    </row>
    <row r="88" spans="1:17" ht="12.75">
      <c r="A88" s="4">
        <v>19</v>
      </c>
      <c r="B88" s="4" t="s">
        <v>276</v>
      </c>
      <c r="C88" s="4" t="s">
        <v>277</v>
      </c>
      <c r="D88" s="4" t="s">
        <v>278</v>
      </c>
      <c r="E88" s="36">
        <v>0.46875</v>
      </c>
      <c r="F88" s="37">
        <v>0.6734143518518518</v>
      </c>
      <c r="G88" s="38">
        <f t="shared" si="16"/>
        <v>0.20466435185185183</v>
      </c>
      <c r="H88" s="39">
        <v>13</v>
      </c>
      <c r="I88" s="28">
        <f t="shared" si="17"/>
        <v>65</v>
      </c>
      <c r="J88" s="40">
        <v>0.208333333333333</v>
      </c>
      <c r="K88" s="41">
        <f t="shared" si="18"/>
        <v>0</v>
      </c>
      <c r="L88" s="42">
        <f t="shared" si="19"/>
        <v>0</v>
      </c>
      <c r="M88" s="43">
        <f t="shared" si="20"/>
        <v>0</v>
      </c>
      <c r="N88" s="33">
        <f t="shared" si="21"/>
        <v>0</v>
      </c>
      <c r="O88" s="34">
        <f t="shared" si="22"/>
        <v>65</v>
      </c>
      <c r="P88" s="35">
        <f t="shared" si="23"/>
        <v>0.20466435185185183</v>
      </c>
      <c r="Q88" s="3"/>
    </row>
    <row r="89" spans="1:17" ht="12.75">
      <c r="A89" s="4">
        <v>20</v>
      </c>
      <c r="B89" s="4" t="s">
        <v>213</v>
      </c>
      <c r="C89" s="4" t="s">
        <v>214</v>
      </c>
      <c r="D89" s="4" t="s">
        <v>215</v>
      </c>
      <c r="E89" s="36">
        <v>0.46875</v>
      </c>
      <c r="F89" s="37">
        <v>0.6787615740740741</v>
      </c>
      <c r="G89" s="38">
        <f t="shared" si="16"/>
        <v>0.21001157407407411</v>
      </c>
      <c r="H89" s="39">
        <v>13</v>
      </c>
      <c r="I89" s="28">
        <f t="shared" si="17"/>
        <v>65</v>
      </c>
      <c r="J89" s="40">
        <v>0.208333333333333</v>
      </c>
      <c r="K89" s="41">
        <f t="shared" si="18"/>
        <v>0.0016782407407411049</v>
      </c>
      <c r="L89" s="42">
        <f t="shared" si="19"/>
        <v>0.0020833333333333333</v>
      </c>
      <c r="M89" s="43">
        <f t="shared" si="20"/>
        <v>3</v>
      </c>
      <c r="N89" s="33">
        <f t="shared" si="21"/>
        <v>3</v>
      </c>
      <c r="O89" s="34">
        <f t="shared" si="22"/>
        <v>62</v>
      </c>
      <c r="P89" s="35">
        <f t="shared" si="23"/>
        <v>0.21001157407407411</v>
      </c>
      <c r="Q89" s="3"/>
    </row>
    <row r="90" spans="1:17" ht="12.75">
      <c r="A90" s="4">
        <v>21</v>
      </c>
      <c r="B90" s="4" t="s">
        <v>323</v>
      </c>
      <c r="C90" s="4" t="s">
        <v>324</v>
      </c>
      <c r="D90" s="4" t="s">
        <v>325</v>
      </c>
      <c r="E90" s="36">
        <v>0.46875</v>
      </c>
      <c r="F90" s="37">
        <v>0.6577314814814815</v>
      </c>
      <c r="G90" s="38">
        <f t="shared" si="16"/>
        <v>0.18898148148148153</v>
      </c>
      <c r="H90" s="39">
        <v>12</v>
      </c>
      <c r="I90" s="28">
        <f t="shared" si="17"/>
        <v>60</v>
      </c>
      <c r="J90" s="40">
        <v>0.208333333333333</v>
      </c>
      <c r="K90" s="41">
        <f t="shared" si="18"/>
        <v>0</v>
      </c>
      <c r="L90" s="42">
        <f t="shared" si="19"/>
        <v>0</v>
      </c>
      <c r="M90" s="43">
        <f t="shared" si="20"/>
        <v>0</v>
      </c>
      <c r="N90" s="33">
        <f t="shared" si="21"/>
        <v>0</v>
      </c>
      <c r="O90" s="34">
        <f t="shared" si="22"/>
        <v>60</v>
      </c>
      <c r="P90" s="35">
        <f t="shared" si="23"/>
        <v>0.18898148148148153</v>
      </c>
      <c r="Q90" s="3"/>
    </row>
    <row r="91" spans="1:17" ht="12.75">
      <c r="A91" s="4">
        <v>22</v>
      </c>
      <c r="B91" s="4" t="s">
        <v>350</v>
      </c>
      <c r="C91" s="4" t="s">
        <v>351</v>
      </c>
      <c r="D91" s="4" t="s">
        <v>352</v>
      </c>
      <c r="E91" s="36">
        <v>0.46875</v>
      </c>
      <c r="F91" s="37">
        <v>0.6609375000000001</v>
      </c>
      <c r="G91" s="38">
        <f t="shared" si="16"/>
        <v>0.19218750000000007</v>
      </c>
      <c r="H91" s="39">
        <v>12</v>
      </c>
      <c r="I91" s="28">
        <f t="shared" si="17"/>
        <v>60</v>
      </c>
      <c r="J91" s="40">
        <v>0.208333333333333</v>
      </c>
      <c r="K91" s="41">
        <f t="shared" si="18"/>
        <v>0</v>
      </c>
      <c r="L91" s="42">
        <f t="shared" si="19"/>
        <v>0</v>
      </c>
      <c r="M91" s="43">
        <f t="shared" si="20"/>
        <v>0</v>
      </c>
      <c r="N91" s="33">
        <f t="shared" si="21"/>
        <v>0</v>
      </c>
      <c r="O91" s="34">
        <f t="shared" si="22"/>
        <v>60</v>
      </c>
      <c r="P91" s="35">
        <f t="shared" si="23"/>
        <v>0.19218750000000007</v>
      </c>
      <c r="Q91" s="3"/>
    </row>
    <row r="92" spans="1:17" ht="12.75">
      <c r="A92" s="4">
        <v>23</v>
      </c>
      <c r="B92" s="4" t="s">
        <v>347</v>
      </c>
      <c r="C92" s="4" t="s">
        <v>348</v>
      </c>
      <c r="D92" s="4" t="s">
        <v>349</v>
      </c>
      <c r="E92" s="36">
        <v>0.46875</v>
      </c>
      <c r="F92" s="37">
        <v>0.6623611111111111</v>
      </c>
      <c r="G92" s="38">
        <f t="shared" si="16"/>
        <v>0.19361111111111107</v>
      </c>
      <c r="H92" s="39">
        <v>12</v>
      </c>
      <c r="I92" s="28">
        <f t="shared" si="17"/>
        <v>60</v>
      </c>
      <c r="J92" s="40">
        <v>0.208333333333333</v>
      </c>
      <c r="K92" s="41">
        <f t="shared" si="18"/>
        <v>0</v>
      </c>
      <c r="L92" s="42">
        <f t="shared" si="19"/>
        <v>0</v>
      </c>
      <c r="M92" s="43">
        <f t="shared" si="20"/>
        <v>0</v>
      </c>
      <c r="N92" s="33">
        <f t="shared" si="21"/>
        <v>0</v>
      </c>
      <c r="O92" s="34">
        <f t="shared" si="22"/>
        <v>60</v>
      </c>
      <c r="P92" s="35">
        <f t="shared" si="23"/>
        <v>0.19361111111111107</v>
      </c>
      <c r="Q92" s="3"/>
    </row>
    <row r="93" spans="1:17" ht="12.75">
      <c r="A93" s="4">
        <v>24</v>
      </c>
      <c r="B93" s="4" t="s">
        <v>219</v>
      </c>
      <c r="C93" s="4" t="s">
        <v>220</v>
      </c>
      <c r="D93" s="4" t="s">
        <v>221</v>
      </c>
      <c r="E93" s="36">
        <v>0.46875</v>
      </c>
      <c r="F93" s="37">
        <v>0.6632291666666666</v>
      </c>
      <c r="G93" s="38">
        <f t="shared" si="16"/>
        <v>0.19447916666666665</v>
      </c>
      <c r="H93" s="39">
        <v>12</v>
      </c>
      <c r="I93" s="28">
        <f t="shared" si="17"/>
        <v>60</v>
      </c>
      <c r="J93" s="40">
        <v>0.208333333333333</v>
      </c>
      <c r="K93" s="41">
        <f t="shared" si="18"/>
        <v>0</v>
      </c>
      <c r="L93" s="42">
        <f t="shared" si="19"/>
        <v>0</v>
      </c>
      <c r="M93" s="43">
        <f t="shared" si="20"/>
        <v>0</v>
      </c>
      <c r="N93" s="33">
        <f t="shared" si="21"/>
        <v>0</v>
      </c>
      <c r="O93" s="34">
        <f t="shared" si="22"/>
        <v>60</v>
      </c>
      <c r="P93" s="35">
        <f t="shared" si="23"/>
        <v>0.19447916666666665</v>
      </c>
      <c r="Q93" s="3"/>
    </row>
    <row r="94" spans="1:17" ht="12.75">
      <c r="A94" s="4">
        <v>25</v>
      </c>
      <c r="B94" s="4" t="s">
        <v>288</v>
      </c>
      <c r="C94" s="4" t="s">
        <v>289</v>
      </c>
      <c r="D94" s="4" t="s">
        <v>290</v>
      </c>
      <c r="E94" s="36">
        <v>0.46875</v>
      </c>
      <c r="F94" s="37">
        <v>0.6670023148148148</v>
      </c>
      <c r="G94" s="38">
        <f t="shared" si="16"/>
        <v>0.19825231481481476</v>
      </c>
      <c r="H94" s="39">
        <v>12</v>
      </c>
      <c r="I94" s="28">
        <f t="shared" si="17"/>
        <v>60</v>
      </c>
      <c r="J94" s="40">
        <v>0.208333333333333</v>
      </c>
      <c r="K94" s="41">
        <f t="shared" si="18"/>
        <v>0</v>
      </c>
      <c r="L94" s="42">
        <f t="shared" si="19"/>
        <v>0</v>
      </c>
      <c r="M94" s="43">
        <f t="shared" si="20"/>
        <v>0</v>
      </c>
      <c r="N94" s="33">
        <f t="shared" si="21"/>
        <v>0</v>
      </c>
      <c r="O94" s="34">
        <f t="shared" si="22"/>
        <v>60</v>
      </c>
      <c r="P94" s="35">
        <f t="shared" si="23"/>
        <v>0.19825231481481476</v>
      </c>
      <c r="Q94" s="3"/>
    </row>
    <row r="95" spans="1:17" ht="12.75">
      <c r="A95" s="4">
        <v>26</v>
      </c>
      <c r="B95" s="4" t="s">
        <v>228</v>
      </c>
      <c r="C95" s="4" t="s">
        <v>229</v>
      </c>
      <c r="D95" s="4" t="s">
        <v>230</v>
      </c>
      <c r="E95" s="36">
        <v>0.46875</v>
      </c>
      <c r="F95" s="37">
        <v>0.6715972222222222</v>
      </c>
      <c r="G95" s="38">
        <f t="shared" si="16"/>
        <v>0.20284722222222218</v>
      </c>
      <c r="H95" s="39">
        <v>12</v>
      </c>
      <c r="I95" s="28">
        <f t="shared" si="17"/>
        <v>60</v>
      </c>
      <c r="J95" s="40">
        <v>0.208333333333333</v>
      </c>
      <c r="K95" s="41">
        <f t="shared" si="18"/>
        <v>0</v>
      </c>
      <c r="L95" s="42">
        <f t="shared" si="19"/>
        <v>0</v>
      </c>
      <c r="M95" s="43">
        <f t="shared" si="20"/>
        <v>0</v>
      </c>
      <c r="N95" s="33">
        <f t="shared" si="21"/>
        <v>0</v>
      </c>
      <c r="O95" s="34">
        <f t="shared" si="22"/>
        <v>60</v>
      </c>
      <c r="P95" s="35">
        <f t="shared" si="23"/>
        <v>0.20284722222222218</v>
      </c>
      <c r="Q95" s="3"/>
    </row>
    <row r="96" spans="1:17" ht="12.75">
      <c r="A96" s="4">
        <v>27</v>
      </c>
      <c r="B96" s="4" t="s">
        <v>234</v>
      </c>
      <c r="C96" s="4" t="s">
        <v>235</v>
      </c>
      <c r="D96" s="4" t="s">
        <v>236</v>
      </c>
      <c r="E96" s="36">
        <v>0.46875</v>
      </c>
      <c r="F96" s="37">
        <v>0.6723148148148148</v>
      </c>
      <c r="G96" s="38">
        <f t="shared" si="16"/>
        <v>0.2035648148148148</v>
      </c>
      <c r="H96" s="39">
        <v>12</v>
      </c>
      <c r="I96" s="28">
        <f t="shared" si="17"/>
        <v>60</v>
      </c>
      <c r="J96" s="40">
        <v>0.208333333333333</v>
      </c>
      <c r="K96" s="41">
        <f t="shared" si="18"/>
        <v>0</v>
      </c>
      <c r="L96" s="42">
        <f t="shared" si="19"/>
        <v>0</v>
      </c>
      <c r="M96" s="43">
        <f t="shared" si="20"/>
        <v>0</v>
      </c>
      <c r="N96" s="33">
        <f t="shared" si="21"/>
        <v>0</v>
      </c>
      <c r="O96" s="34">
        <f t="shared" si="22"/>
        <v>60</v>
      </c>
      <c r="P96" s="35">
        <f t="shared" si="23"/>
        <v>0.2035648148148148</v>
      </c>
      <c r="Q96" s="3"/>
    </row>
    <row r="97" spans="1:17" ht="12.75">
      <c r="A97" s="4">
        <v>28</v>
      </c>
      <c r="B97" s="4" t="s">
        <v>267</v>
      </c>
      <c r="C97" s="4" t="s">
        <v>268</v>
      </c>
      <c r="D97" s="4" t="s">
        <v>269</v>
      </c>
      <c r="E97" s="36">
        <v>0.46875</v>
      </c>
      <c r="F97" s="37">
        <v>0.6747453703703704</v>
      </c>
      <c r="G97" s="38">
        <f t="shared" si="16"/>
        <v>0.2059953703703704</v>
      </c>
      <c r="H97" s="39">
        <v>12</v>
      </c>
      <c r="I97" s="28">
        <f t="shared" si="17"/>
        <v>60</v>
      </c>
      <c r="J97" s="40">
        <v>0.208333333333333</v>
      </c>
      <c r="K97" s="41">
        <f t="shared" si="18"/>
        <v>0</v>
      </c>
      <c r="L97" s="42">
        <f t="shared" si="19"/>
        <v>0</v>
      </c>
      <c r="M97" s="43">
        <f t="shared" si="20"/>
        <v>0</v>
      </c>
      <c r="N97" s="33">
        <f t="shared" si="21"/>
        <v>0</v>
      </c>
      <c r="O97" s="34">
        <f t="shared" si="22"/>
        <v>60</v>
      </c>
      <c r="P97" s="35">
        <f t="shared" si="23"/>
        <v>0.2059953703703704</v>
      </c>
      <c r="Q97" s="3"/>
    </row>
    <row r="98" spans="1:17" ht="12.75">
      <c r="A98" s="4">
        <v>29</v>
      </c>
      <c r="B98" s="4" t="s">
        <v>279</v>
      </c>
      <c r="C98" s="4" t="s">
        <v>280</v>
      </c>
      <c r="D98" s="4" t="s">
        <v>281</v>
      </c>
      <c r="E98" s="36">
        <v>0.46875</v>
      </c>
      <c r="F98" s="37">
        <v>0.6749537037037037</v>
      </c>
      <c r="G98" s="38">
        <f t="shared" si="16"/>
        <v>0.20620370370370367</v>
      </c>
      <c r="H98" s="39">
        <v>12</v>
      </c>
      <c r="I98" s="28">
        <f t="shared" si="17"/>
        <v>60</v>
      </c>
      <c r="J98" s="40">
        <v>0.208333333333333</v>
      </c>
      <c r="K98" s="41">
        <f t="shared" si="18"/>
        <v>0</v>
      </c>
      <c r="L98" s="42">
        <f t="shared" si="19"/>
        <v>0</v>
      </c>
      <c r="M98" s="43">
        <f t="shared" si="20"/>
        <v>0</v>
      </c>
      <c r="N98" s="33">
        <f t="shared" si="21"/>
        <v>0</v>
      </c>
      <c r="O98" s="34">
        <f t="shared" si="22"/>
        <v>60</v>
      </c>
      <c r="P98" s="35">
        <f t="shared" si="23"/>
        <v>0.20620370370370367</v>
      </c>
      <c r="Q98" s="3"/>
    </row>
    <row r="99" spans="1:17" ht="12.75">
      <c r="A99" s="4">
        <v>30</v>
      </c>
      <c r="B99" s="4" t="s">
        <v>273</v>
      </c>
      <c r="C99" s="4" t="s">
        <v>274</v>
      </c>
      <c r="D99" s="4" t="s">
        <v>275</v>
      </c>
      <c r="E99" s="36">
        <v>0.46875</v>
      </c>
      <c r="F99" s="37">
        <v>0.6752083333333333</v>
      </c>
      <c r="G99" s="38">
        <f t="shared" si="16"/>
        <v>0.2064583333333333</v>
      </c>
      <c r="H99" s="39">
        <v>12</v>
      </c>
      <c r="I99" s="28">
        <f t="shared" si="17"/>
        <v>60</v>
      </c>
      <c r="J99" s="40">
        <v>0.208333333333333</v>
      </c>
      <c r="K99" s="41">
        <f t="shared" si="18"/>
        <v>0</v>
      </c>
      <c r="L99" s="42">
        <f t="shared" si="19"/>
        <v>0</v>
      </c>
      <c r="M99" s="43">
        <f t="shared" si="20"/>
        <v>0</v>
      </c>
      <c r="N99" s="33">
        <f t="shared" si="21"/>
        <v>0</v>
      </c>
      <c r="O99" s="34">
        <f t="shared" si="22"/>
        <v>60</v>
      </c>
      <c r="P99" s="35">
        <f t="shared" si="23"/>
        <v>0.2064583333333333</v>
      </c>
      <c r="Q99" s="3"/>
    </row>
    <row r="100" spans="1:17" ht="12.75">
      <c r="A100" s="4">
        <v>31</v>
      </c>
      <c r="B100" s="4" t="s">
        <v>261</v>
      </c>
      <c r="C100" s="4" t="s">
        <v>262</v>
      </c>
      <c r="D100" s="4" t="s">
        <v>263</v>
      </c>
      <c r="E100" s="36">
        <v>0.46875</v>
      </c>
      <c r="F100" s="37">
        <v>0.6766087962962963</v>
      </c>
      <c r="G100" s="38">
        <f t="shared" si="16"/>
        <v>0.20785879629629633</v>
      </c>
      <c r="H100" s="39">
        <v>12</v>
      </c>
      <c r="I100" s="28">
        <f t="shared" si="17"/>
        <v>60</v>
      </c>
      <c r="J100" s="40">
        <v>0.208333333333333</v>
      </c>
      <c r="K100" s="41">
        <f t="shared" si="18"/>
        <v>0</v>
      </c>
      <c r="L100" s="42">
        <f t="shared" si="19"/>
        <v>0</v>
      </c>
      <c r="M100" s="43">
        <f t="shared" si="20"/>
        <v>0</v>
      </c>
      <c r="N100" s="33">
        <f t="shared" si="21"/>
        <v>0</v>
      </c>
      <c r="O100" s="34">
        <f t="shared" si="22"/>
        <v>60</v>
      </c>
      <c r="P100" s="35">
        <f t="shared" si="23"/>
        <v>0.20785879629629633</v>
      </c>
      <c r="Q100" s="3"/>
    </row>
    <row r="101" spans="1:17" ht="12.75">
      <c r="A101" s="4">
        <v>32</v>
      </c>
      <c r="B101" s="4" t="s">
        <v>255</v>
      </c>
      <c r="C101" s="4" t="s">
        <v>256</v>
      </c>
      <c r="D101" s="4" t="s">
        <v>257</v>
      </c>
      <c r="E101" s="36">
        <v>0.46875</v>
      </c>
      <c r="F101" s="37">
        <v>0.6621296296296296</v>
      </c>
      <c r="G101" s="38">
        <f t="shared" si="16"/>
        <v>0.19337962962962962</v>
      </c>
      <c r="H101" s="39">
        <v>11</v>
      </c>
      <c r="I101" s="28">
        <f t="shared" si="17"/>
        <v>55</v>
      </c>
      <c r="J101" s="40">
        <v>0.208333333333333</v>
      </c>
      <c r="K101" s="41">
        <f t="shared" si="18"/>
        <v>0</v>
      </c>
      <c r="L101" s="42">
        <f t="shared" si="19"/>
        <v>0</v>
      </c>
      <c r="M101" s="43">
        <f t="shared" si="20"/>
        <v>0</v>
      </c>
      <c r="N101" s="33">
        <f t="shared" si="21"/>
        <v>0</v>
      </c>
      <c r="O101" s="34">
        <f t="shared" si="22"/>
        <v>55</v>
      </c>
      <c r="P101" s="35">
        <f t="shared" si="23"/>
        <v>0.19337962962962962</v>
      </c>
      <c r="Q101" s="3"/>
    </row>
    <row r="102" spans="1:17" ht="12.75">
      <c r="A102" s="4">
        <v>33</v>
      </c>
      <c r="B102" s="4" t="s">
        <v>326</v>
      </c>
      <c r="C102" s="4" t="s">
        <v>327</v>
      </c>
      <c r="D102" s="4" t="s">
        <v>328</v>
      </c>
      <c r="E102" s="36">
        <v>0.46875</v>
      </c>
      <c r="F102" s="37">
        <v>0.6661921296296297</v>
      </c>
      <c r="G102" s="38">
        <f t="shared" si="16"/>
        <v>0.1974421296296297</v>
      </c>
      <c r="H102" s="39">
        <v>11</v>
      </c>
      <c r="I102" s="28">
        <f t="shared" si="17"/>
        <v>55</v>
      </c>
      <c r="J102" s="40">
        <v>0.208333333333333</v>
      </c>
      <c r="K102" s="41">
        <f t="shared" si="18"/>
        <v>0</v>
      </c>
      <c r="L102" s="42">
        <f t="shared" si="19"/>
        <v>0</v>
      </c>
      <c r="M102" s="43">
        <f t="shared" si="20"/>
        <v>0</v>
      </c>
      <c r="N102" s="33">
        <f t="shared" si="21"/>
        <v>0</v>
      </c>
      <c r="O102" s="34">
        <f t="shared" si="22"/>
        <v>55</v>
      </c>
      <c r="P102" s="35">
        <f t="shared" si="23"/>
        <v>0.1974421296296297</v>
      </c>
      <c r="Q102" s="3"/>
    </row>
    <row r="103" spans="1:17" ht="12.75">
      <c r="A103" s="4">
        <v>34</v>
      </c>
      <c r="B103" s="4" t="s">
        <v>240</v>
      </c>
      <c r="C103" s="4" t="s">
        <v>241</v>
      </c>
      <c r="D103" s="4" t="s">
        <v>242</v>
      </c>
      <c r="E103" s="36">
        <v>0.46875</v>
      </c>
      <c r="F103" s="37">
        <v>0.6701157407407408</v>
      </c>
      <c r="G103" s="38">
        <f t="shared" si="16"/>
        <v>0.20136574074074076</v>
      </c>
      <c r="H103" s="39">
        <v>11</v>
      </c>
      <c r="I103" s="28">
        <f t="shared" si="17"/>
        <v>55</v>
      </c>
      <c r="J103" s="40">
        <v>0.208333333333333</v>
      </c>
      <c r="K103" s="41">
        <f t="shared" si="18"/>
        <v>0</v>
      </c>
      <c r="L103" s="42">
        <f t="shared" si="19"/>
        <v>0</v>
      </c>
      <c r="M103" s="43">
        <f t="shared" si="20"/>
        <v>0</v>
      </c>
      <c r="N103" s="33">
        <f t="shared" si="21"/>
        <v>0</v>
      </c>
      <c r="O103" s="34">
        <f t="shared" si="22"/>
        <v>55</v>
      </c>
      <c r="P103" s="35">
        <f t="shared" si="23"/>
        <v>0.20136574074074076</v>
      </c>
      <c r="Q103" s="3"/>
    </row>
    <row r="104" spans="1:17" ht="12.75">
      <c r="A104" s="4">
        <v>35</v>
      </c>
      <c r="B104" s="4" t="s">
        <v>300</v>
      </c>
      <c r="C104" s="4" t="s">
        <v>301</v>
      </c>
      <c r="D104" s="4" t="s">
        <v>302</v>
      </c>
      <c r="E104" s="36">
        <v>0.46875</v>
      </c>
      <c r="F104" s="37">
        <v>0.6737268518518519</v>
      </c>
      <c r="G104" s="38">
        <f t="shared" si="16"/>
        <v>0.20497685185185188</v>
      </c>
      <c r="H104" s="39">
        <v>11</v>
      </c>
      <c r="I104" s="28">
        <f t="shared" si="17"/>
        <v>55</v>
      </c>
      <c r="J104" s="40">
        <v>0.208333333333333</v>
      </c>
      <c r="K104" s="41">
        <f t="shared" si="18"/>
        <v>0</v>
      </c>
      <c r="L104" s="42">
        <f t="shared" si="19"/>
        <v>0</v>
      </c>
      <c r="M104" s="43">
        <f t="shared" si="20"/>
        <v>0</v>
      </c>
      <c r="N104" s="33">
        <f t="shared" si="21"/>
        <v>0</v>
      </c>
      <c r="O104" s="34">
        <f t="shared" si="22"/>
        <v>55</v>
      </c>
      <c r="P104" s="35">
        <f t="shared" si="23"/>
        <v>0.20497685185185188</v>
      </c>
      <c r="Q104" s="3"/>
    </row>
    <row r="105" spans="1:17" ht="12.75">
      <c r="A105" s="4">
        <v>36</v>
      </c>
      <c r="B105" s="4" t="s">
        <v>291</v>
      </c>
      <c r="C105" s="4" t="s">
        <v>292</v>
      </c>
      <c r="D105" s="4" t="s">
        <v>293</v>
      </c>
      <c r="E105" s="36">
        <v>0.46875</v>
      </c>
      <c r="F105" s="37">
        <v>0.6751967592592593</v>
      </c>
      <c r="G105" s="38">
        <f t="shared" si="16"/>
        <v>0.20644675925925926</v>
      </c>
      <c r="H105" s="39">
        <v>11</v>
      </c>
      <c r="I105" s="28">
        <f t="shared" si="17"/>
        <v>55</v>
      </c>
      <c r="J105" s="40">
        <v>0.208333333333333</v>
      </c>
      <c r="K105" s="41">
        <f t="shared" si="18"/>
        <v>0</v>
      </c>
      <c r="L105" s="42">
        <f t="shared" si="19"/>
        <v>0</v>
      </c>
      <c r="M105" s="43">
        <f t="shared" si="20"/>
        <v>0</v>
      </c>
      <c r="N105" s="33">
        <f t="shared" si="21"/>
        <v>0</v>
      </c>
      <c r="O105" s="34">
        <f t="shared" si="22"/>
        <v>55</v>
      </c>
      <c r="P105" s="35">
        <f t="shared" si="23"/>
        <v>0.20644675925925926</v>
      </c>
      <c r="Q105" s="3"/>
    </row>
    <row r="106" spans="1:17" ht="12.75">
      <c r="A106" s="4">
        <v>37</v>
      </c>
      <c r="B106" s="4" t="s">
        <v>318</v>
      </c>
      <c r="C106" s="4" t="s">
        <v>403</v>
      </c>
      <c r="D106" s="4" t="s">
        <v>319</v>
      </c>
      <c r="E106" s="36">
        <v>0.46875</v>
      </c>
      <c r="F106" s="37">
        <v>0.6770717592592592</v>
      </c>
      <c r="G106" s="38">
        <f t="shared" si="16"/>
        <v>0.20832175925925922</v>
      </c>
      <c r="H106" s="39">
        <v>11</v>
      </c>
      <c r="I106" s="28">
        <f t="shared" si="17"/>
        <v>55</v>
      </c>
      <c r="J106" s="40">
        <v>0.208333333333333</v>
      </c>
      <c r="K106" s="41">
        <f t="shared" si="18"/>
        <v>0</v>
      </c>
      <c r="L106" s="42">
        <f t="shared" si="19"/>
        <v>0</v>
      </c>
      <c r="M106" s="43">
        <f t="shared" si="20"/>
        <v>0</v>
      </c>
      <c r="N106" s="33">
        <f t="shared" si="21"/>
        <v>0</v>
      </c>
      <c r="O106" s="34">
        <f t="shared" si="22"/>
        <v>55</v>
      </c>
      <c r="P106" s="35">
        <f t="shared" si="23"/>
        <v>0.20832175925925922</v>
      </c>
      <c r="Q106" s="3"/>
    </row>
    <row r="107" spans="1:20" s="6" customFormat="1" ht="12.75">
      <c r="A107" s="4">
        <v>38</v>
      </c>
      <c r="B107" s="4" t="s">
        <v>309</v>
      </c>
      <c r="C107" s="4" t="s">
        <v>310</v>
      </c>
      <c r="D107" s="4" t="s">
        <v>311</v>
      </c>
      <c r="E107" s="36">
        <v>0.46875</v>
      </c>
      <c r="F107" s="37">
        <v>0.6502430555555555</v>
      </c>
      <c r="G107" s="38">
        <f t="shared" si="16"/>
        <v>0.1814930555555555</v>
      </c>
      <c r="H107" s="39">
        <v>10</v>
      </c>
      <c r="I107" s="28">
        <f t="shared" si="17"/>
        <v>50</v>
      </c>
      <c r="J107" s="40">
        <v>0.208333333333333</v>
      </c>
      <c r="K107" s="41">
        <f t="shared" si="18"/>
        <v>0</v>
      </c>
      <c r="L107" s="42">
        <f t="shared" si="19"/>
        <v>0</v>
      </c>
      <c r="M107" s="43">
        <f t="shared" si="20"/>
        <v>0</v>
      </c>
      <c r="N107" s="33">
        <f t="shared" si="21"/>
        <v>0</v>
      </c>
      <c r="O107" s="34">
        <f t="shared" si="22"/>
        <v>50</v>
      </c>
      <c r="P107" s="35">
        <f t="shared" si="23"/>
        <v>0.1814930555555555</v>
      </c>
      <c r="Q107" s="3"/>
      <c r="R107"/>
      <c r="S107"/>
      <c r="T107"/>
    </row>
    <row r="108" spans="1:17" ht="12.75">
      <c r="A108" s="4">
        <v>39</v>
      </c>
      <c r="B108" s="4" t="s">
        <v>335</v>
      </c>
      <c r="C108" s="4" t="s">
        <v>336</v>
      </c>
      <c r="D108" s="4" t="s">
        <v>337</v>
      </c>
      <c r="E108" s="36">
        <v>0.46875</v>
      </c>
      <c r="F108" s="37">
        <v>0.6683101851851853</v>
      </c>
      <c r="G108" s="38">
        <f t="shared" si="16"/>
        <v>0.19956018518518526</v>
      </c>
      <c r="H108" s="39">
        <v>10</v>
      </c>
      <c r="I108" s="28">
        <f t="shared" si="17"/>
        <v>50</v>
      </c>
      <c r="J108" s="40">
        <v>0.208333333333333</v>
      </c>
      <c r="K108" s="41">
        <f t="shared" si="18"/>
        <v>0</v>
      </c>
      <c r="L108" s="42">
        <f t="shared" si="19"/>
        <v>0</v>
      </c>
      <c r="M108" s="43">
        <f t="shared" si="20"/>
        <v>0</v>
      </c>
      <c r="N108" s="33">
        <f t="shared" si="21"/>
        <v>0</v>
      </c>
      <c r="O108" s="34">
        <f t="shared" si="22"/>
        <v>50</v>
      </c>
      <c r="P108" s="35">
        <f t="shared" si="23"/>
        <v>0.19956018518518526</v>
      </c>
      <c r="Q108" s="3"/>
    </row>
    <row r="109" spans="1:17" ht="12.75">
      <c r="A109" s="4">
        <v>40</v>
      </c>
      <c r="B109" s="4" t="s">
        <v>243</v>
      </c>
      <c r="C109" s="4" t="s">
        <v>244</v>
      </c>
      <c r="D109" s="4" t="s">
        <v>245</v>
      </c>
      <c r="E109" s="36">
        <v>0.46875</v>
      </c>
      <c r="F109" s="37">
        <v>0.6694907407407408</v>
      </c>
      <c r="G109" s="38">
        <f t="shared" si="16"/>
        <v>0.20074074074074078</v>
      </c>
      <c r="H109" s="39">
        <v>10</v>
      </c>
      <c r="I109" s="28">
        <f t="shared" si="17"/>
        <v>50</v>
      </c>
      <c r="J109" s="40">
        <v>0.208333333333333</v>
      </c>
      <c r="K109" s="41">
        <f t="shared" si="18"/>
        <v>0</v>
      </c>
      <c r="L109" s="42">
        <f t="shared" si="19"/>
        <v>0</v>
      </c>
      <c r="M109" s="43">
        <f t="shared" si="20"/>
        <v>0</v>
      </c>
      <c r="N109" s="33">
        <f t="shared" si="21"/>
        <v>0</v>
      </c>
      <c r="O109" s="34">
        <f t="shared" si="22"/>
        <v>50</v>
      </c>
      <c r="P109" s="35">
        <f t="shared" si="23"/>
        <v>0.20074074074074078</v>
      </c>
      <c r="Q109" s="3"/>
    </row>
    <row r="110" spans="1:18" ht="12.75">
      <c r="A110" s="4">
        <v>41</v>
      </c>
      <c r="B110" s="4" t="s">
        <v>344</v>
      </c>
      <c r="C110" s="4" t="s">
        <v>345</v>
      </c>
      <c r="D110" s="4" t="s">
        <v>346</v>
      </c>
      <c r="E110" s="44">
        <v>0.46875</v>
      </c>
      <c r="F110" s="45">
        <v>0.6728935185185185</v>
      </c>
      <c r="G110" s="38">
        <f t="shared" si="16"/>
        <v>0.20414351851851853</v>
      </c>
      <c r="H110" s="46">
        <v>10</v>
      </c>
      <c r="I110" s="28">
        <f t="shared" si="17"/>
        <v>50</v>
      </c>
      <c r="J110" s="47">
        <v>0.208333333333333</v>
      </c>
      <c r="K110" s="48">
        <f t="shared" si="18"/>
        <v>0</v>
      </c>
      <c r="L110" s="49">
        <f t="shared" si="19"/>
        <v>0</v>
      </c>
      <c r="M110" s="50">
        <f t="shared" si="20"/>
        <v>0</v>
      </c>
      <c r="N110" s="33">
        <f t="shared" si="21"/>
        <v>0</v>
      </c>
      <c r="O110" s="34">
        <f t="shared" si="22"/>
        <v>50</v>
      </c>
      <c r="P110" s="35">
        <f t="shared" si="23"/>
        <v>0.20414351851851853</v>
      </c>
      <c r="Q110" s="3"/>
      <c r="R110" s="6"/>
    </row>
    <row r="111" spans="1:20" s="6" customFormat="1" ht="12.75">
      <c r="A111" s="4">
        <v>42</v>
      </c>
      <c r="B111" s="4" t="s">
        <v>312</v>
      </c>
      <c r="C111" s="4" t="s">
        <v>313</v>
      </c>
      <c r="D111" s="4" t="s">
        <v>314</v>
      </c>
      <c r="E111" s="36">
        <v>0.46875</v>
      </c>
      <c r="F111" s="37">
        <v>0.6736805555555555</v>
      </c>
      <c r="G111" s="38">
        <f t="shared" si="16"/>
        <v>0.2049305555555555</v>
      </c>
      <c r="H111" s="39">
        <v>10</v>
      </c>
      <c r="I111" s="28">
        <f t="shared" si="17"/>
        <v>50</v>
      </c>
      <c r="J111" s="40">
        <v>0.208333333333333</v>
      </c>
      <c r="K111" s="41">
        <f t="shared" si="18"/>
        <v>0</v>
      </c>
      <c r="L111" s="42">
        <f t="shared" si="19"/>
        <v>0</v>
      </c>
      <c r="M111" s="43">
        <f t="shared" si="20"/>
        <v>0</v>
      </c>
      <c r="N111" s="33">
        <f t="shared" si="21"/>
        <v>0</v>
      </c>
      <c r="O111" s="34">
        <f t="shared" si="22"/>
        <v>50</v>
      </c>
      <c r="P111" s="35">
        <f t="shared" si="23"/>
        <v>0.2049305555555555</v>
      </c>
      <c r="Q111" s="3"/>
      <c r="R111"/>
      <c r="S111"/>
      <c r="T111"/>
    </row>
    <row r="112" spans="1:17" ht="12.75">
      <c r="A112" s="4">
        <v>43</v>
      </c>
      <c r="B112" s="4" t="s">
        <v>285</v>
      </c>
      <c r="C112" s="4" t="s">
        <v>286</v>
      </c>
      <c r="D112" s="4" t="s">
        <v>287</v>
      </c>
      <c r="E112" s="36">
        <v>0.46875</v>
      </c>
      <c r="F112" s="37">
        <v>0.6737500000000001</v>
      </c>
      <c r="G112" s="38">
        <f t="shared" si="16"/>
        <v>0.20500000000000007</v>
      </c>
      <c r="H112" s="39">
        <v>10</v>
      </c>
      <c r="I112" s="28">
        <f t="shared" si="17"/>
        <v>50</v>
      </c>
      <c r="J112" s="40">
        <v>0.208333333333333</v>
      </c>
      <c r="K112" s="41">
        <f t="shared" si="18"/>
        <v>0</v>
      </c>
      <c r="L112" s="42">
        <f t="shared" si="19"/>
        <v>0</v>
      </c>
      <c r="M112" s="43">
        <f t="shared" si="20"/>
        <v>0</v>
      </c>
      <c r="N112" s="33">
        <f t="shared" si="21"/>
        <v>0</v>
      </c>
      <c r="O112" s="34">
        <f t="shared" si="22"/>
        <v>50</v>
      </c>
      <c r="P112" s="35">
        <f t="shared" si="23"/>
        <v>0.20500000000000007</v>
      </c>
      <c r="Q112" s="3"/>
    </row>
    <row r="113" spans="1:17" ht="12.75">
      <c r="A113" s="4">
        <v>44</v>
      </c>
      <c r="B113" s="4" t="s">
        <v>422</v>
      </c>
      <c r="C113" s="4" t="s">
        <v>423</v>
      </c>
      <c r="D113" s="4" t="s">
        <v>424</v>
      </c>
      <c r="E113" s="36">
        <v>0.46875</v>
      </c>
      <c r="F113" s="37">
        <v>0.6773842592592593</v>
      </c>
      <c r="G113" s="38">
        <f t="shared" si="16"/>
        <v>0.20863425925925927</v>
      </c>
      <c r="H113" s="39">
        <v>8</v>
      </c>
      <c r="I113" s="28">
        <f t="shared" si="17"/>
        <v>40</v>
      </c>
      <c r="J113" s="40">
        <v>0.208333333333333</v>
      </c>
      <c r="K113" s="41">
        <f t="shared" si="18"/>
        <v>0.0003009259259262598</v>
      </c>
      <c r="L113" s="42">
        <f t="shared" si="19"/>
        <v>0.0006944444444444445</v>
      </c>
      <c r="M113" s="43">
        <f t="shared" si="20"/>
        <v>1</v>
      </c>
      <c r="N113" s="33">
        <f t="shared" si="21"/>
        <v>1</v>
      </c>
      <c r="O113" s="34">
        <f t="shared" si="22"/>
        <v>39</v>
      </c>
      <c r="P113" s="35">
        <f t="shared" si="23"/>
        <v>0.20863425925925927</v>
      </c>
      <c r="Q113" s="3"/>
    </row>
    <row r="114" spans="1:18" s="6" customFormat="1" ht="12.75">
      <c r="A114" s="4">
        <v>45</v>
      </c>
      <c r="B114" s="4" t="s">
        <v>249</v>
      </c>
      <c r="C114" s="4" t="s">
        <v>250</v>
      </c>
      <c r="D114" s="4" t="s">
        <v>251</v>
      </c>
      <c r="E114" s="36">
        <v>0.46875</v>
      </c>
      <c r="F114" s="37">
        <v>0.6685763888888889</v>
      </c>
      <c r="G114" s="38">
        <f t="shared" si="16"/>
        <v>0.19982638888888893</v>
      </c>
      <c r="H114" s="39">
        <v>7</v>
      </c>
      <c r="I114" s="28">
        <f t="shared" si="17"/>
        <v>35</v>
      </c>
      <c r="J114" s="40">
        <v>0.208333333333333</v>
      </c>
      <c r="K114" s="41">
        <f t="shared" si="18"/>
        <v>0</v>
      </c>
      <c r="L114" s="42">
        <f t="shared" si="19"/>
        <v>0</v>
      </c>
      <c r="M114" s="43">
        <f t="shared" si="20"/>
        <v>0</v>
      </c>
      <c r="N114" s="33">
        <f t="shared" si="21"/>
        <v>0</v>
      </c>
      <c r="O114" s="34">
        <f t="shared" si="22"/>
        <v>35</v>
      </c>
      <c r="P114" s="35">
        <f t="shared" si="23"/>
        <v>0.19982638888888893</v>
      </c>
      <c r="Q114" s="3"/>
      <c r="R114"/>
    </row>
    <row r="115" spans="1:17" ht="12.75">
      <c r="A115" s="4">
        <v>46</v>
      </c>
      <c r="B115" s="4" t="s">
        <v>402</v>
      </c>
      <c r="C115" s="4" t="s">
        <v>232</v>
      </c>
      <c r="D115" s="4" t="s">
        <v>233</v>
      </c>
      <c r="E115" s="36">
        <v>0.46875</v>
      </c>
      <c r="F115" s="37">
        <v>0.670925925925926</v>
      </c>
      <c r="G115" s="38">
        <f t="shared" si="16"/>
        <v>0.20217592592592604</v>
      </c>
      <c r="H115" s="39">
        <v>7</v>
      </c>
      <c r="I115" s="28">
        <f t="shared" si="17"/>
        <v>35</v>
      </c>
      <c r="J115" s="40">
        <v>0.208333333333333</v>
      </c>
      <c r="K115" s="41">
        <f t="shared" si="18"/>
        <v>0</v>
      </c>
      <c r="L115" s="42">
        <f t="shared" si="19"/>
        <v>0</v>
      </c>
      <c r="M115" s="43">
        <f t="shared" si="20"/>
        <v>0</v>
      </c>
      <c r="N115" s="33">
        <f t="shared" si="21"/>
        <v>0</v>
      </c>
      <c r="O115" s="34">
        <f t="shared" si="22"/>
        <v>35</v>
      </c>
      <c r="P115" s="35">
        <f t="shared" si="23"/>
        <v>0.20217592592592604</v>
      </c>
      <c r="Q115" s="3"/>
    </row>
    <row r="116" spans="1:17" ht="12.75">
      <c r="A116" s="4">
        <v>47</v>
      </c>
      <c r="B116" s="4" t="s">
        <v>303</v>
      </c>
      <c r="C116" s="4" t="s">
        <v>304</v>
      </c>
      <c r="D116" s="4" t="s">
        <v>305</v>
      </c>
      <c r="E116" s="36">
        <v>0.46875</v>
      </c>
      <c r="F116" s="37">
        <v>0.634548611111111</v>
      </c>
      <c r="G116" s="38">
        <f t="shared" si="16"/>
        <v>0.16579861111111105</v>
      </c>
      <c r="H116" s="39">
        <v>6</v>
      </c>
      <c r="I116" s="28">
        <f t="shared" si="17"/>
        <v>30</v>
      </c>
      <c r="J116" s="40">
        <v>0.208333333333333</v>
      </c>
      <c r="K116" s="41">
        <f t="shared" si="18"/>
        <v>0</v>
      </c>
      <c r="L116" s="42">
        <f t="shared" si="19"/>
        <v>0</v>
      </c>
      <c r="M116" s="43">
        <f t="shared" si="20"/>
        <v>0</v>
      </c>
      <c r="N116" s="33">
        <f t="shared" si="21"/>
        <v>0</v>
      </c>
      <c r="O116" s="34">
        <f t="shared" si="22"/>
        <v>30</v>
      </c>
      <c r="P116" s="35">
        <f t="shared" si="23"/>
        <v>0.16579861111111105</v>
      </c>
      <c r="Q116" s="3"/>
    </row>
    <row r="117" spans="1:17" ht="12.75">
      <c r="A117" s="4">
        <v>48</v>
      </c>
      <c r="B117" s="4" t="s">
        <v>315</v>
      </c>
      <c r="C117" s="4" t="s">
        <v>316</v>
      </c>
      <c r="D117" s="4" t="s">
        <v>317</v>
      </c>
      <c r="E117" s="36">
        <v>0.46875</v>
      </c>
      <c r="F117" s="37">
        <v>0.692037037037037</v>
      </c>
      <c r="G117" s="38">
        <f t="shared" si="16"/>
        <v>0.223287037037037</v>
      </c>
      <c r="H117" s="39">
        <v>12</v>
      </c>
      <c r="I117" s="28">
        <f t="shared" si="17"/>
        <v>60</v>
      </c>
      <c r="J117" s="40">
        <v>0.208333333333333</v>
      </c>
      <c r="K117" s="41">
        <f t="shared" si="18"/>
        <v>0.014953703703703997</v>
      </c>
      <c r="L117" s="42">
        <f t="shared" si="19"/>
        <v>0.015277777777777779</v>
      </c>
      <c r="M117" s="43">
        <f t="shared" si="20"/>
        <v>22</v>
      </c>
      <c r="N117" s="33">
        <f t="shared" si="21"/>
        <v>34</v>
      </c>
      <c r="O117" s="34">
        <f t="shared" si="22"/>
        <v>26</v>
      </c>
      <c r="P117" s="35">
        <f t="shared" si="23"/>
        <v>0.223287037037037</v>
      </c>
      <c r="Q117" s="3"/>
    </row>
    <row r="118" spans="1:17" ht="12.75">
      <c r="A118" s="4">
        <v>49</v>
      </c>
      <c r="B118" s="4" t="s">
        <v>252</v>
      </c>
      <c r="C118" s="4" t="s">
        <v>253</v>
      </c>
      <c r="D118" s="4" t="s">
        <v>254</v>
      </c>
      <c r="E118" s="36">
        <v>0.46875</v>
      </c>
      <c r="F118" s="37">
        <v>0.6991319444444444</v>
      </c>
      <c r="G118" s="38">
        <f t="shared" si="16"/>
        <v>0.23038194444444438</v>
      </c>
      <c r="H118" s="39">
        <v>8</v>
      </c>
      <c r="I118" s="28">
        <f t="shared" si="17"/>
        <v>40</v>
      </c>
      <c r="J118" s="40">
        <v>0.208333333333333</v>
      </c>
      <c r="K118" s="41">
        <f t="shared" si="18"/>
        <v>0.022048611111111366</v>
      </c>
      <c r="L118" s="42">
        <f t="shared" si="19"/>
        <v>0.022222222222222223</v>
      </c>
      <c r="M118" s="43">
        <f t="shared" si="20"/>
        <v>32</v>
      </c>
      <c r="N118" s="33">
        <f t="shared" si="21"/>
        <v>54</v>
      </c>
      <c r="O118" s="34">
        <f t="shared" si="22"/>
        <v>-14</v>
      </c>
      <c r="P118" s="35">
        <f t="shared" si="23"/>
        <v>0.23038194444444438</v>
      </c>
      <c r="Q118" s="3"/>
    </row>
    <row r="119" spans="15:16" ht="12.75">
      <c r="O119" s="15"/>
      <c r="P119" s="15"/>
    </row>
    <row r="120" spans="1:2" ht="13.5" thickBot="1">
      <c r="A120" s="11" t="s">
        <v>441</v>
      </c>
      <c r="B120" s="19"/>
    </row>
    <row r="121" spans="1:16" ht="29.25" customHeight="1" thickBot="1">
      <c r="A121" s="1" t="s">
        <v>12</v>
      </c>
      <c r="B121" s="1" t="s">
        <v>66</v>
      </c>
      <c r="C121" s="1" t="s">
        <v>67</v>
      </c>
      <c r="D121" s="1" t="s">
        <v>0</v>
      </c>
      <c r="E121" s="22" t="s">
        <v>1</v>
      </c>
      <c r="F121" s="22" t="s">
        <v>2</v>
      </c>
      <c r="G121" s="22" t="s">
        <v>3</v>
      </c>
      <c r="H121" s="22" t="s">
        <v>4</v>
      </c>
      <c r="I121" s="23" t="s">
        <v>5</v>
      </c>
      <c r="J121" s="22" t="s">
        <v>8</v>
      </c>
      <c r="K121" s="22" t="s">
        <v>6</v>
      </c>
      <c r="L121" s="22" t="s">
        <v>10</v>
      </c>
      <c r="M121" s="22" t="s">
        <v>9</v>
      </c>
      <c r="N121" s="23" t="s">
        <v>11</v>
      </c>
      <c r="O121" s="23" t="s">
        <v>7</v>
      </c>
      <c r="P121" s="23" t="s">
        <v>3</v>
      </c>
    </row>
    <row r="122" spans="1:17" s="8" customFormat="1" ht="12.75">
      <c r="A122" s="5">
        <v>1</v>
      </c>
      <c r="B122" s="5" t="s">
        <v>200</v>
      </c>
      <c r="C122" s="5" t="s">
        <v>201</v>
      </c>
      <c r="D122" s="5" t="s">
        <v>202</v>
      </c>
      <c r="E122" s="24">
        <v>0.4583333333333333</v>
      </c>
      <c r="F122" s="25">
        <v>0.6553356481481482</v>
      </c>
      <c r="G122" s="26">
        <f aca="true" t="shared" si="24" ref="G122:G136">SUM(F122-E122)</f>
        <v>0.19700231481481484</v>
      </c>
      <c r="H122" s="27">
        <v>15</v>
      </c>
      <c r="I122" s="28">
        <f aca="true" t="shared" si="25" ref="I122:I136">SUM(H122*5)</f>
        <v>75</v>
      </c>
      <c r="J122" s="29">
        <v>0.208333333333333</v>
      </c>
      <c r="K122" s="30">
        <f aca="true" t="shared" si="26" ref="K122:K136">IF(G122&lt;=J122,0,IF(G122&gt;J122,G122-J122))</f>
        <v>0</v>
      </c>
      <c r="L122" s="31">
        <f aca="true" t="shared" si="27" ref="L122:L136">CEILING(K122,1/1440)</f>
        <v>0</v>
      </c>
      <c r="M122" s="32">
        <f aca="true" t="shared" si="28" ref="M122:M136">MINUTE(L122)+60*HOUR(L122)</f>
        <v>0</v>
      </c>
      <c r="N122" s="33">
        <f aca="true" t="shared" si="29" ref="N122:N136">IF(M122&lt;=0,0,IF(M122&lt;10,M122,IF(M122&lt;61,10+2*(M122-10),IF(M122&gt;=61,"neklasifikováno"))))</f>
        <v>0</v>
      </c>
      <c r="O122" s="34">
        <f aca="true" t="shared" si="30" ref="O122:O136">IF(N122="neklasifikováno","neklasifikováno",SUM(I122-N122))</f>
        <v>75</v>
      </c>
      <c r="P122" s="35">
        <f aca="true" t="shared" si="31" ref="P122:P136">SUM(F122-E122)</f>
        <v>0.19700231481481484</v>
      </c>
      <c r="Q122" s="3"/>
    </row>
    <row r="123" spans="1:17" s="8" customFormat="1" ht="12.75">
      <c r="A123" s="5">
        <v>2</v>
      </c>
      <c r="B123" s="5" t="s">
        <v>194</v>
      </c>
      <c r="C123" s="5" t="s">
        <v>195</v>
      </c>
      <c r="D123" s="5" t="s">
        <v>196</v>
      </c>
      <c r="E123" s="24">
        <v>0.4583333333333333</v>
      </c>
      <c r="F123" s="25">
        <v>0.6541203703703703</v>
      </c>
      <c r="G123" s="26">
        <f t="shared" si="24"/>
        <v>0.19578703703703698</v>
      </c>
      <c r="H123" s="27">
        <v>14</v>
      </c>
      <c r="I123" s="28">
        <f t="shared" si="25"/>
        <v>70</v>
      </c>
      <c r="J123" s="29">
        <v>0.208333333333333</v>
      </c>
      <c r="K123" s="30">
        <f t="shared" si="26"/>
        <v>0</v>
      </c>
      <c r="L123" s="31">
        <f t="shared" si="27"/>
        <v>0</v>
      </c>
      <c r="M123" s="32">
        <f t="shared" si="28"/>
        <v>0</v>
      </c>
      <c r="N123" s="33">
        <f t="shared" si="29"/>
        <v>0</v>
      </c>
      <c r="O123" s="34">
        <f t="shared" si="30"/>
        <v>70</v>
      </c>
      <c r="P123" s="35">
        <f t="shared" si="31"/>
        <v>0.19578703703703698</v>
      </c>
      <c r="Q123" s="3"/>
    </row>
    <row r="124" spans="1:17" s="8" customFormat="1" ht="12.75">
      <c r="A124" s="5">
        <v>3</v>
      </c>
      <c r="B124" s="5" t="s">
        <v>190</v>
      </c>
      <c r="C124" s="5" t="s">
        <v>191</v>
      </c>
      <c r="D124" s="5" t="s">
        <v>192</v>
      </c>
      <c r="E124" s="24">
        <v>0.4583333333333333</v>
      </c>
      <c r="F124" s="25">
        <v>0.6621180555555556</v>
      </c>
      <c r="G124" s="26">
        <f t="shared" si="24"/>
        <v>0.20378472222222227</v>
      </c>
      <c r="H124" s="27">
        <v>14</v>
      </c>
      <c r="I124" s="28">
        <f t="shared" si="25"/>
        <v>70</v>
      </c>
      <c r="J124" s="29">
        <v>0.208333333333333</v>
      </c>
      <c r="K124" s="30">
        <f t="shared" si="26"/>
        <v>0</v>
      </c>
      <c r="L124" s="31">
        <f t="shared" si="27"/>
        <v>0</v>
      </c>
      <c r="M124" s="32">
        <f t="shared" si="28"/>
        <v>0</v>
      </c>
      <c r="N124" s="33">
        <f t="shared" si="29"/>
        <v>0</v>
      </c>
      <c r="O124" s="34">
        <f t="shared" si="30"/>
        <v>70</v>
      </c>
      <c r="P124" s="35">
        <f t="shared" si="31"/>
        <v>0.20378472222222227</v>
      </c>
      <c r="Q124" s="3"/>
    </row>
    <row r="125" spans="1:17" ht="12.75">
      <c r="A125" s="4">
        <v>4</v>
      </c>
      <c r="B125" s="4" t="s">
        <v>421</v>
      </c>
      <c r="C125" s="4" t="s">
        <v>212</v>
      </c>
      <c r="D125" s="4" t="s">
        <v>435</v>
      </c>
      <c r="E125" s="51">
        <v>0.4791666666666667</v>
      </c>
      <c r="F125" s="37">
        <v>0.6853587962962964</v>
      </c>
      <c r="G125" s="38">
        <f t="shared" si="24"/>
        <v>0.20619212962962968</v>
      </c>
      <c r="H125" s="39">
        <v>14</v>
      </c>
      <c r="I125" s="28">
        <f t="shared" si="25"/>
        <v>70</v>
      </c>
      <c r="J125" s="40">
        <v>0.208333333333333</v>
      </c>
      <c r="K125" s="41">
        <f t="shared" si="26"/>
        <v>0</v>
      </c>
      <c r="L125" s="42">
        <f t="shared" si="27"/>
        <v>0</v>
      </c>
      <c r="M125" s="43">
        <f t="shared" si="28"/>
        <v>0</v>
      </c>
      <c r="N125" s="33">
        <f t="shared" si="29"/>
        <v>0</v>
      </c>
      <c r="O125" s="34">
        <f t="shared" si="30"/>
        <v>70</v>
      </c>
      <c r="P125" s="35">
        <f t="shared" si="31"/>
        <v>0.20619212962962968</v>
      </c>
      <c r="Q125" s="3"/>
    </row>
    <row r="126" spans="1:17" ht="12.75">
      <c r="A126" s="4">
        <v>5</v>
      </c>
      <c r="B126" s="4" t="s">
        <v>175</v>
      </c>
      <c r="C126" s="4" t="s">
        <v>176</v>
      </c>
      <c r="D126" s="4" t="s">
        <v>177</v>
      </c>
      <c r="E126" s="51">
        <v>0.4583333333333333</v>
      </c>
      <c r="F126" s="37">
        <v>0.6655671296296296</v>
      </c>
      <c r="G126" s="38">
        <f t="shared" si="24"/>
        <v>0.2072337962962963</v>
      </c>
      <c r="H126" s="39">
        <v>14</v>
      </c>
      <c r="I126" s="28">
        <f t="shared" si="25"/>
        <v>70</v>
      </c>
      <c r="J126" s="40">
        <v>0.208333333333333</v>
      </c>
      <c r="K126" s="41">
        <f t="shared" si="26"/>
        <v>0</v>
      </c>
      <c r="L126" s="42">
        <f t="shared" si="27"/>
        <v>0</v>
      </c>
      <c r="M126" s="43">
        <f t="shared" si="28"/>
        <v>0</v>
      </c>
      <c r="N126" s="33">
        <f t="shared" si="29"/>
        <v>0</v>
      </c>
      <c r="O126" s="34">
        <f t="shared" si="30"/>
        <v>70</v>
      </c>
      <c r="P126" s="35">
        <f t="shared" si="31"/>
        <v>0.2072337962962963</v>
      </c>
      <c r="Q126" s="3"/>
    </row>
    <row r="127" spans="1:17" ht="12.75">
      <c r="A127" s="4">
        <v>6</v>
      </c>
      <c r="B127" s="4" t="s">
        <v>209</v>
      </c>
      <c r="C127" s="4" t="s">
        <v>210</v>
      </c>
      <c r="D127" s="4" t="s">
        <v>211</v>
      </c>
      <c r="E127" s="51">
        <v>0.4583333333333333</v>
      </c>
      <c r="F127" s="37">
        <v>0.6584375</v>
      </c>
      <c r="G127" s="38">
        <f t="shared" si="24"/>
        <v>0.2001041666666667</v>
      </c>
      <c r="H127" s="39">
        <v>13</v>
      </c>
      <c r="I127" s="28">
        <f t="shared" si="25"/>
        <v>65</v>
      </c>
      <c r="J127" s="40">
        <v>0.208333333333333</v>
      </c>
      <c r="K127" s="41">
        <f t="shared" si="26"/>
        <v>0</v>
      </c>
      <c r="L127" s="42">
        <f t="shared" si="27"/>
        <v>0</v>
      </c>
      <c r="M127" s="43">
        <f t="shared" si="28"/>
        <v>0</v>
      </c>
      <c r="N127" s="33">
        <f t="shared" si="29"/>
        <v>0</v>
      </c>
      <c r="O127" s="34">
        <f t="shared" si="30"/>
        <v>65</v>
      </c>
      <c r="P127" s="35">
        <f t="shared" si="31"/>
        <v>0.2001041666666667</v>
      </c>
      <c r="Q127" s="3"/>
    </row>
    <row r="128" spans="1:17" ht="12.75">
      <c r="A128" s="4">
        <v>7</v>
      </c>
      <c r="B128" s="4" t="s">
        <v>419</v>
      </c>
      <c r="C128" s="4" t="s">
        <v>420</v>
      </c>
      <c r="D128" s="4" t="s">
        <v>65</v>
      </c>
      <c r="E128" s="51">
        <v>0.4791666666666667</v>
      </c>
      <c r="F128" s="37">
        <v>0.6864467592592592</v>
      </c>
      <c r="G128" s="38">
        <f t="shared" si="24"/>
        <v>0.20728009259259256</v>
      </c>
      <c r="H128" s="39">
        <v>13</v>
      </c>
      <c r="I128" s="28">
        <f t="shared" si="25"/>
        <v>65</v>
      </c>
      <c r="J128" s="40">
        <v>0.208333333333333</v>
      </c>
      <c r="K128" s="41">
        <f t="shared" si="26"/>
        <v>0</v>
      </c>
      <c r="L128" s="42">
        <f t="shared" si="27"/>
        <v>0</v>
      </c>
      <c r="M128" s="43">
        <f t="shared" si="28"/>
        <v>0</v>
      </c>
      <c r="N128" s="33">
        <f t="shared" si="29"/>
        <v>0</v>
      </c>
      <c r="O128" s="34">
        <f t="shared" si="30"/>
        <v>65</v>
      </c>
      <c r="P128" s="35">
        <f t="shared" si="31"/>
        <v>0.20728009259259256</v>
      </c>
      <c r="Q128" s="3"/>
    </row>
    <row r="129" spans="1:17" ht="12.75">
      <c r="A129" s="4">
        <v>8</v>
      </c>
      <c r="B129" s="4" t="s">
        <v>197</v>
      </c>
      <c r="C129" s="4" t="s">
        <v>198</v>
      </c>
      <c r="D129" s="4" t="s">
        <v>199</v>
      </c>
      <c r="E129" s="51">
        <v>0.4583333333333333</v>
      </c>
      <c r="F129" s="37">
        <v>0.6523726851851852</v>
      </c>
      <c r="G129" s="38">
        <f t="shared" si="24"/>
        <v>0.1940393518518519</v>
      </c>
      <c r="H129" s="39">
        <v>11</v>
      </c>
      <c r="I129" s="28">
        <f t="shared" si="25"/>
        <v>55</v>
      </c>
      <c r="J129" s="40">
        <v>0.208333333333333</v>
      </c>
      <c r="K129" s="41">
        <f t="shared" si="26"/>
        <v>0</v>
      </c>
      <c r="L129" s="42">
        <f t="shared" si="27"/>
        <v>0</v>
      </c>
      <c r="M129" s="43">
        <f t="shared" si="28"/>
        <v>0</v>
      </c>
      <c r="N129" s="33">
        <f t="shared" si="29"/>
        <v>0</v>
      </c>
      <c r="O129" s="34">
        <f t="shared" si="30"/>
        <v>55</v>
      </c>
      <c r="P129" s="35">
        <f t="shared" si="31"/>
        <v>0.1940393518518519</v>
      </c>
      <c r="Q129" s="3"/>
    </row>
    <row r="130" spans="1:17" ht="12.75">
      <c r="A130" s="4">
        <v>9</v>
      </c>
      <c r="B130" s="4" t="s">
        <v>206</v>
      </c>
      <c r="C130" s="4" t="s">
        <v>207</v>
      </c>
      <c r="D130" s="4" t="s">
        <v>208</v>
      </c>
      <c r="E130" s="36">
        <v>0.4583333333333333</v>
      </c>
      <c r="F130" s="37">
        <v>0.6503009259259259</v>
      </c>
      <c r="G130" s="38">
        <f t="shared" si="24"/>
        <v>0.1919675925925926</v>
      </c>
      <c r="H130" s="39">
        <v>10</v>
      </c>
      <c r="I130" s="28">
        <f t="shared" si="25"/>
        <v>50</v>
      </c>
      <c r="J130" s="40">
        <v>0.208333333333333</v>
      </c>
      <c r="K130" s="41">
        <f t="shared" si="26"/>
        <v>0</v>
      </c>
      <c r="L130" s="42">
        <f t="shared" si="27"/>
        <v>0</v>
      </c>
      <c r="M130" s="43">
        <f t="shared" si="28"/>
        <v>0</v>
      </c>
      <c r="N130" s="33">
        <f t="shared" si="29"/>
        <v>0</v>
      </c>
      <c r="O130" s="34">
        <f t="shared" si="30"/>
        <v>50</v>
      </c>
      <c r="P130" s="35">
        <f t="shared" si="31"/>
        <v>0.1919675925925926</v>
      </c>
      <c r="Q130" s="3"/>
    </row>
    <row r="131" spans="1:17" ht="12.75">
      <c r="A131" s="4">
        <v>10</v>
      </c>
      <c r="B131" s="4" t="s">
        <v>187</v>
      </c>
      <c r="C131" s="4" t="s">
        <v>188</v>
      </c>
      <c r="D131" s="4" t="s">
        <v>189</v>
      </c>
      <c r="E131" s="36">
        <v>0.4583333333333333</v>
      </c>
      <c r="F131" s="37">
        <v>0.6619675925925926</v>
      </c>
      <c r="G131" s="38">
        <f t="shared" si="24"/>
        <v>0.20363425925925932</v>
      </c>
      <c r="H131" s="39">
        <v>10</v>
      </c>
      <c r="I131" s="28">
        <f t="shared" si="25"/>
        <v>50</v>
      </c>
      <c r="J131" s="40">
        <v>0.208333333333333</v>
      </c>
      <c r="K131" s="41">
        <f t="shared" si="26"/>
        <v>0</v>
      </c>
      <c r="L131" s="42">
        <f t="shared" si="27"/>
        <v>0</v>
      </c>
      <c r="M131" s="43">
        <f t="shared" si="28"/>
        <v>0</v>
      </c>
      <c r="N131" s="33">
        <f t="shared" si="29"/>
        <v>0</v>
      </c>
      <c r="O131" s="34">
        <f t="shared" si="30"/>
        <v>50</v>
      </c>
      <c r="P131" s="35">
        <f t="shared" si="31"/>
        <v>0.20363425925925932</v>
      </c>
      <c r="Q131" s="3"/>
    </row>
    <row r="132" spans="1:17" ht="12.75">
      <c r="A132" s="4">
        <v>11</v>
      </c>
      <c r="B132" s="4" t="s">
        <v>203</v>
      </c>
      <c r="C132" s="4" t="s">
        <v>204</v>
      </c>
      <c r="D132" s="4" t="s">
        <v>205</v>
      </c>
      <c r="E132" s="36">
        <v>0.4583333333333333</v>
      </c>
      <c r="F132" s="37">
        <v>0.6734027777777777</v>
      </c>
      <c r="G132" s="38">
        <f t="shared" si="24"/>
        <v>0.21506944444444437</v>
      </c>
      <c r="H132" s="39">
        <v>12</v>
      </c>
      <c r="I132" s="28">
        <f t="shared" si="25"/>
        <v>60</v>
      </c>
      <c r="J132" s="40">
        <v>0.208333333333333</v>
      </c>
      <c r="K132" s="41">
        <f t="shared" si="26"/>
        <v>0.006736111111111359</v>
      </c>
      <c r="L132" s="42">
        <f t="shared" si="27"/>
        <v>0.006944444444444445</v>
      </c>
      <c r="M132" s="43">
        <f t="shared" si="28"/>
        <v>10</v>
      </c>
      <c r="N132" s="33">
        <f t="shared" si="29"/>
        <v>10</v>
      </c>
      <c r="O132" s="34">
        <f t="shared" si="30"/>
        <v>50</v>
      </c>
      <c r="P132" s="35">
        <f t="shared" si="31"/>
        <v>0.21506944444444437</v>
      </c>
      <c r="Q132" s="3"/>
    </row>
    <row r="133" spans="1:17" ht="12.75">
      <c r="A133" s="4">
        <v>12</v>
      </c>
      <c r="B133" s="4" t="s">
        <v>178</v>
      </c>
      <c r="C133" s="4" t="s">
        <v>179</v>
      </c>
      <c r="D133" s="4" t="s">
        <v>180</v>
      </c>
      <c r="E133" s="36">
        <v>0.4583333333333333</v>
      </c>
      <c r="F133" s="37">
        <v>0.6297453703703704</v>
      </c>
      <c r="G133" s="38">
        <f t="shared" si="24"/>
        <v>0.17141203703703706</v>
      </c>
      <c r="H133" s="39">
        <v>9</v>
      </c>
      <c r="I133" s="28">
        <f t="shared" si="25"/>
        <v>45</v>
      </c>
      <c r="J133" s="40">
        <v>0.208333333333333</v>
      </c>
      <c r="K133" s="41">
        <f t="shared" si="26"/>
        <v>0</v>
      </c>
      <c r="L133" s="42">
        <f t="shared" si="27"/>
        <v>0</v>
      </c>
      <c r="M133" s="43">
        <f t="shared" si="28"/>
        <v>0</v>
      </c>
      <c r="N133" s="33">
        <f t="shared" si="29"/>
        <v>0</v>
      </c>
      <c r="O133" s="34">
        <f t="shared" si="30"/>
        <v>45</v>
      </c>
      <c r="P133" s="35">
        <f t="shared" si="31"/>
        <v>0.17141203703703706</v>
      </c>
      <c r="Q133" s="3"/>
    </row>
    <row r="134" spans="1:17" ht="12.75">
      <c r="A134" s="4">
        <v>13</v>
      </c>
      <c r="B134" s="4" t="s">
        <v>181</v>
      </c>
      <c r="C134" s="4" t="s">
        <v>182</v>
      </c>
      <c r="D134" s="4" t="s">
        <v>183</v>
      </c>
      <c r="E134" s="36">
        <v>0.4583333333333333</v>
      </c>
      <c r="F134" s="37">
        <v>0.6297453703703704</v>
      </c>
      <c r="G134" s="38">
        <f t="shared" si="24"/>
        <v>0.17141203703703706</v>
      </c>
      <c r="H134" s="39">
        <v>9</v>
      </c>
      <c r="I134" s="28">
        <f t="shared" si="25"/>
        <v>45</v>
      </c>
      <c r="J134" s="40">
        <v>0.208333333333333</v>
      </c>
      <c r="K134" s="41">
        <f t="shared" si="26"/>
        <v>0</v>
      </c>
      <c r="L134" s="42">
        <f t="shared" si="27"/>
        <v>0</v>
      </c>
      <c r="M134" s="43">
        <f t="shared" si="28"/>
        <v>0</v>
      </c>
      <c r="N134" s="33">
        <f t="shared" si="29"/>
        <v>0</v>
      </c>
      <c r="O134" s="34">
        <f t="shared" si="30"/>
        <v>45</v>
      </c>
      <c r="P134" s="35">
        <f t="shared" si="31"/>
        <v>0.17141203703703706</v>
      </c>
      <c r="Q134" s="3"/>
    </row>
    <row r="135" spans="1:17" ht="12.75">
      <c r="A135" s="4">
        <v>14</v>
      </c>
      <c r="B135" s="4" t="s">
        <v>404</v>
      </c>
      <c r="C135" s="4" t="s">
        <v>193</v>
      </c>
      <c r="D135" s="4" t="s">
        <v>405</v>
      </c>
      <c r="E135" s="36">
        <v>0.4583333333333333</v>
      </c>
      <c r="F135" s="37">
        <v>0.6461226851851852</v>
      </c>
      <c r="G135" s="38">
        <f t="shared" si="24"/>
        <v>0.18778935185185192</v>
      </c>
      <c r="H135" s="39">
        <v>9</v>
      </c>
      <c r="I135" s="28">
        <f t="shared" si="25"/>
        <v>45</v>
      </c>
      <c r="J135" s="40">
        <v>0.208333333333333</v>
      </c>
      <c r="K135" s="41">
        <f t="shared" si="26"/>
        <v>0</v>
      </c>
      <c r="L135" s="42">
        <f t="shared" si="27"/>
        <v>0</v>
      </c>
      <c r="M135" s="43">
        <f t="shared" si="28"/>
        <v>0</v>
      </c>
      <c r="N135" s="33">
        <f t="shared" si="29"/>
        <v>0</v>
      </c>
      <c r="O135" s="34">
        <f t="shared" si="30"/>
        <v>45</v>
      </c>
      <c r="P135" s="35">
        <f t="shared" si="31"/>
        <v>0.18778935185185192</v>
      </c>
      <c r="Q135" s="3"/>
    </row>
    <row r="136" spans="1:17" ht="12.75">
      <c r="A136" s="4">
        <v>15</v>
      </c>
      <c r="B136" s="4" t="s">
        <v>184</v>
      </c>
      <c r="C136" s="4" t="s">
        <v>185</v>
      </c>
      <c r="D136" s="4" t="s">
        <v>186</v>
      </c>
      <c r="E136" s="36">
        <v>0.4583333333333333</v>
      </c>
      <c r="F136" s="37">
        <v>0.6588541666666666</v>
      </c>
      <c r="G136" s="38">
        <f t="shared" si="24"/>
        <v>0.20052083333333331</v>
      </c>
      <c r="H136" s="39">
        <v>8</v>
      </c>
      <c r="I136" s="28">
        <f t="shared" si="25"/>
        <v>40</v>
      </c>
      <c r="J136" s="40">
        <v>0.208333333333333</v>
      </c>
      <c r="K136" s="41">
        <f t="shared" si="26"/>
        <v>0</v>
      </c>
      <c r="L136" s="42">
        <f t="shared" si="27"/>
        <v>0</v>
      </c>
      <c r="M136" s="43">
        <f t="shared" si="28"/>
        <v>0</v>
      </c>
      <c r="N136" s="33">
        <f t="shared" si="29"/>
        <v>0</v>
      </c>
      <c r="O136" s="34">
        <f t="shared" si="30"/>
        <v>40</v>
      </c>
      <c r="P136" s="35">
        <f t="shared" si="31"/>
        <v>0.20052083333333331</v>
      </c>
      <c r="Q136" s="3"/>
    </row>
    <row r="138" spans="1:2" ht="13.5" thickBot="1">
      <c r="A138" s="17" t="s">
        <v>442</v>
      </c>
      <c r="B138" s="18"/>
    </row>
    <row r="139" spans="1:16" ht="29.25" customHeight="1" thickBot="1">
      <c r="A139" s="1" t="s">
        <v>12</v>
      </c>
      <c r="B139" s="1" t="s">
        <v>66</v>
      </c>
      <c r="C139" s="1" t="s">
        <v>67</v>
      </c>
      <c r="D139" s="1" t="s">
        <v>0</v>
      </c>
      <c r="E139" s="22" t="s">
        <v>1</v>
      </c>
      <c r="F139" s="22" t="s">
        <v>2</v>
      </c>
      <c r="G139" s="22" t="s">
        <v>3</v>
      </c>
      <c r="H139" s="22" t="s">
        <v>4</v>
      </c>
      <c r="I139" s="23" t="s">
        <v>5</v>
      </c>
      <c r="J139" s="22" t="s">
        <v>8</v>
      </c>
      <c r="K139" s="22" t="s">
        <v>6</v>
      </c>
      <c r="L139" s="22" t="s">
        <v>10</v>
      </c>
      <c r="M139" s="22" t="s">
        <v>9</v>
      </c>
      <c r="N139" s="23" t="s">
        <v>11</v>
      </c>
      <c r="O139" s="23" t="s">
        <v>7</v>
      </c>
      <c r="P139" s="23" t="s">
        <v>3</v>
      </c>
    </row>
    <row r="140" spans="1:17" s="8" customFormat="1" ht="12.75">
      <c r="A140" s="5">
        <v>1</v>
      </c>
      <c r="B140" s="5" t="s">
        <v>396</v>
      </c>
      <c r="C140" s="5" t="s">
        <v>397</v>
      </c>
      <c r="D140" s="5" t="s">
        <v>398</v>
      </c>
      <c r="E140" s="24">
        <v>0.46875</v>
      </c>
      <c r="F140" s="25">
        <v>0.6713888888888889</v>
      </c>
      <c r="G140" s="26">
        <f aca="true" t="shared" si="32" ref="G140:G149">SUM(F140-E140)</f>
        <v>0.20263888888888892</v>
      </c>
      <c r="H140" s="27">
        <v>17</v>
      </c>
      <c r="I140" s="28">
        <f aca="true" t="shared" si="33" ref="I140:I149">SUM(H140*5)</f>
        <v>85</v>
      </c>
      <c r="J140" s="29">
        <v>0.208333333333333</v>
      </c>
      <c r="K140" s="30">
        <f aca="true" t="shared" si="34" ref="K140:K149">IF(G140&lt;=J140,0,IF(G140&gt;J140,G140-J140))</f>
        <v>0</v>
      </c>
      <c r="L140" s="31">
        <f aca="true" t="shared" si="35" ref="L140:L149">CEILING(K140,1/1440)</f>
        <v>0</v>
      </c>
      <c r="M140" s="32">
        <f aca="true" t="shared" si="36" ref="M140:M149">MINUTE(L140)+60*HOUR(L140)</f>
        <v>0</v>
      </c>
      <c r="N140" s="33">
        <f aca="true" t="shared" si="37" ref="N140:N149">IF(M140&lt;=0,0,IF(M140&lt;10,M140,IF(M140&lt;61,10+2*(M140-10),IF(M140&gt;=61,"neklasifikováno"))))</f>
        <v>0</v>
      </c>
      <c r="O140" s="34">
        <f aca="true" t="shared" si="38" ref="O140:O149">IF(N140="neklasifikováno","neklasifikováno",SUM(I140-N140))</f>
        <v>85</v>
      </c>
      <c r="P140" s="35">
        <f aca="true" t="shared" si="39" ref="P140:P149">SUM(F140-E140)</f>
        <v>0.20263888888888892</v>
      </c>
      <c r="Q140" s="3"/>
    </row>
    <row r="141" spans="1:17" s="8" customFormat="1" ht="12.75">
      <c r="A141" s="5">
        <v>2</v>
      </c>
      <c r="B141" s="5" t="s">
        <v>390</v>
      </c>
      <c r="C141" s="5" t="s">
        <v>391</v>
      </c>
      <c r="D141" s="5" t="s">
        <v>392</v>
      </c>
      <c r="E141" s="24">
        <v>0.46875</v>
      </c>
      <c r="F141" s="25">
        <v>0.6786921296296297</v>
      </c>
      <c r="G141" s="26">
        <f t="shared" si="32"/>
        <v>0.20994212962962966</v>
      </c>
      <c r="H141" s="27">
        <v>16</v>
      </c>
      <c r="I141" s="28">
        <f t="shared" si="33"/>
        <v>80</v>
      </c>
      <c r="J141" s="29">
        <v>0.208333333333333</v>
      </c>
      <c r="K141" s="30">
        <f t="shared" si="34"/>
        <v>0.0016087962962966496</v>
      </c>
      <c r="L141" s="31">
        <f t="shared" si="35"/>
        <v>0.0020833333333333333</v>
      </c>
      <c r="M141" s="32">
        <f t="shared" si="36"/>
        <v>3</v>
      </c>
      <c r="N141" s="33">
        <f t="shared" si="37"/>
        <v>3</v>
      </c>
      <c r="O141" s="34">
        <f t="shared" si="38"/>
        <v>77</v>
      </c>
      <c r="P141" s="35">
        <f t="shared" si="39"/>
        <v>0.20994212962962966</v>
      </c>
      <c r="Q141" s="3"/>
    </row>
    <row r="142" spans="1:17" s="8" customFormat="1" ht="12.75">
      <c r="A142" s="5">
        <v>3</v>
      </c>
      <c r="B142" s="5" t="s">
        <v>393</v>
      </c>
      <c r="C142" s="5" t="s">
        <v>394</v>
      </c>
      <c r="D142" s="5" t="s">
        <v>395</v>
      </c>
      <c r="E142" s="24">
        <v>0.46875</v>
      </c>
      <c r="F142" s="25">
        <v>0.673599537037037</v>
      </c>
      <c r="G142" s="26">
        <f t="shared" si="32"/>
        <v>0.204849537037037</v>
      </c>
      <c r="H142" s="27">
        <v>15</v>
      </c>
      <c r="I142" s="28">
        <f t="shared" si="33"/>
        <v>75</v>
      </c>
      <c r="J142" s="29">
        <v>0.208333333333333</v>
      </c>
      <c r="K142" s="30">
        <f t="shared" si="34"/>
        <v>0</v>
      </c>
      <c r="L142" s="31">
        <f t="shared" si="35"/>
        <v>0</v>
      </c>
      <c r="M142" s="32">
        <f t="shared" si="36"/>
        <v>0</v>
      </c>
      <c r="N142" s="33">
        <f t="shared" si="37"/>
        <v>0</v>
      </c>
      <c r="O142" s="34">
        <f t="shared" si="38"/>
        <v>75</v>
      </c>
      <c r="P142" s="35">
        <f t="shared" si="39"/>
        <v>0.204849537037037</v>
      </c>
      <c r="Q142" s="3"/>
    </row>
    <row r="143" spans="1:17" ht="12.75">
      <c r="A143" s="4">
        <v>4</v>
      </c>
      <c r="B143" s="4" t="s">
        <v>367</v>
      </c>
      <c r="C143" s="4" t="s">
        <v>368</v>
      </c>
      <c r="D143" s="4" t="s">
        <v>369</v>
      </c>
      <c r="E143" s="36">
        <v>0.46875</v>
      </c>
      <c r="F143" s="37">
        <v>0.6701388888888888</v>
      </c>
      <c r="G143" s="38">
        <f t="shared" si="32"/>
        <v>0.20138888888888884</v>
      </c>
      <c r="H143" s="39">
        <v>14</v>
      </c>
      <c r="I143" s="28">
        <f t="shared" si="33"/>
        <v>70</v>
      </c>
      <c r="J143" s="40">
        <v>0.208333333333333</v>
      </c>
      <c r="K143" s="41">
        <f t="shared" si="34"/>
        <v>0</v>
      </c>
      <c r="L143" s="42">
        <f t="shared" si="35"/>
        <v>0</v>
      </c>
      <c r="M143" s="43">
        <f t="shared" si="36"/>
        <v>0</v>
      </c>
      <c r="N143" s="33">
        <f t="shared" si="37"/>
        <v>0</v>
      </c>
      <c r="O143" s="34">
        <f t="shared" si="38"/>
        <v>70</v>
      </c>
      <c r="P143" s="35">
        <f t="shared" si="39"/>
        <v>0.20138888888888884</v>
      </c>
      <c r="Q143" s="3"/>
    </row>
    <row r="144" spans="1:17" ht="12.75">
      <c r="A144" s="4">
        <v>5</v>
      </c>
      <c r="B144" s="4" t="s">
        <v>379</v>
      </c>
      <c r="C144" s="4" t="s">
        <v>380</v>
      </c>
      <c r="D144" s="4" t="s">
        <v>381</v>
      </c>
      <c r="E144" s="36">
        <v>0.46875</v>
      </c>
      <c r="F144" s="37">
        <v>0.6684027777777778</v>
      </c>
      <c r="G144" s="38">
        <f t="shared" si="32"/>
        <v>0.1996527777777778</v>
      </c>
      <c r="H144" s="39">
        <v>13</v>
      </c>
      <c r="I144" s="28">
        <f t="shared" si="33"/>
        <v>65</v>
      </c>
      <c r="J144" s="40">
        <v>0.208333333333333</v>
      </c>
      <c r="K144" s="41">
        <f t="shared" si="34"/>
        <v>0</v>
      </c>
      <c r="L144" s="42">
        <f t="shared" si="35"/>
        <v>0</v>
      </c>
      <c r="M144" s="43">
        <f t="shared" si="36"/>
        <v>0</v>
      </c>
      <c r="N144" s="33">
        <f t="shared" si="37"/>
        <v>0</v>
      </c>
      <c r="O144" s="34">
        <f t="shared" si="38"/>
        <v>65</v>
      </c>
      <c r="P144" s="35">
        <f t="shared" si="39"/>
        <v>0.1996527777777778</v>
      </c>
      <c r="Q144" s="3"/>
    </row>
    <row r="145" spans="1:17" ht="12.75">
      <c r="A145" s="4">
        <v>6</v>
      </c>
      <c r="B145" s="4" t="s">
        <v>387</v>
      </c>
      <c r="C145" s="4" t="s">
        <v>388</v>
      </c>
      <c r="D145" s="4" t="s">
        <v>389</v>
      </c>
      <c r="E145" s="36">
        <v>0.46875</v>
      </c>
      <c r="F145" s="37">
        <v>0.6674074074074073</v>
      </c>
      <c r="G145" s="38">
        <f t="shared" si="32"/>
        <v>0.19865740740740734</v>
      </c>
      <c r="H145" s="39">
        <v>11</v>
      </c>
      <c r="I145" s="28">
        <f t="shared" si="33"/>
        <v>55</v>
      </c>
      <c r="J145" s="40">
        <v>0.208333333333333</v>
      </c>
      <c r="K145" s="41">
        <f t="shared" si="34"/>
        <v>0</v>
      </c>
      <c r="L145" s="42">
        <f t="shared" si="35"/>
        <v>0</v>
      </c>
      <c r="M145" s="43">
        <f t="shared" si="36"/>
        <v>0</v>
      </c>
      <c r="N145" s="33">
        <f t="shared" si="37"/>
        <v>0</v>
      </c>
      <c r="O145" s="34">
        <f t="shared" si="38"/>
        <v>55</v>
      </c>
      <c r="P145" s="35">
        <f t="shared" si="39"/>
        <v>0.19865740740740734</v>
      </c>
      <c r="Q145" s="3"/>
    </row>
    <row r="146" spans="1:17" ht="12.75">
      <c r="A146" s="4">
        <v>7</v>
      </c>
      <c r="B146" s="4" t="s">
        <v>384</v>
      </c>
      <c r="C146" s="4" t="s">
        <v>385</v>
      </c>
      <c r="D146" s="4" t="s">
        <v>386</v>
      </c>
      <c r="E146" s="36">
        <v>0.46875</v>
      </c>
      <c r="F146" s="37">
        <v>0.6681828703703704</v>
      </c>
      <c r="G146" s="38">
        <f t="shared" si="32"/>
        <v>0.19943287037037039</v>
      </c>
      <c r="H146" s="39">
        <v>11</v>
      </c>
      <c r="I146" s="28">
        <f t="shared" si="33"/>
        <v>55</v>
      </c>
      <c r="J146" s="40">
        <v>0.208333333333333</v>
      </c>
      <c r="K146" s="41">
        <f t="shared" si="34"/>
        <v>0</v>
      </c>
      <c r="L146" s="42">
        <f t="shared" si="35"/>
        <v>0</v>
      </c>
      <c r="M146" s="43">
        <f t="shared" si="36"/>
        <v>0</v>
      </c>
      <c r="N146" s="33">
        <f t="shared" si="37"/>
        <v>0</v>
      </c>
      <c r="O146" s="34">
        <f t="shared" si="38"/>
        <v>55</v>
      </c>
      <c r="P146" s="35">
        <f t="shared" si="39"/>
        <v>0.19943287037037039</v>
      </c>
      <c r="Q146" s="3"/>
    </row>
    <row r="147" spans="1:17" ht="12.75">
      <c r="A147" s="4">
        <v>8</v>
      </c>
      <c r="B147" s="4" t="s">
        <v>376</v>
      </c>
      <c r="C147" s="4" t="s">
        <v>377</v>
      </c>
      <c r="D147" s="4" t="s">
        <v>378</v>
      </c>
      <c r="E147" s="36">
        <v>0.46875</v>
      </c>
      <c r="F147" s="37">
        <v>0.6622916666666666</v>
      </c>
      <c r="G147" s="38">
        <f t="shared" si="32"/>
        <v>0.1935416666666666</v>
      </c>
      <c r="H147" s="39">
        <v>9</v>
      </c>
      <c r="I147" s="28">
        <f t="shared" si="33"/>
        <v>45</v>
      </c>
      <c r="J147" s="40">
        <v>0.208333333333333</v>
      </c>
      <c r="K147" s="41">
        <f t="shared" si="34"/>
        <v>0</v>
      </c>
      <c r="L147" s="42">
        <f t="shared" si="35"/>
        <v>0</v>
      </c>
      <c r="M147" s="43">
        <f t="shared" si="36"/>
        <v>0</v>
      </c>
      <c r="N147" s="33">
        <f t="shared" si="37"/>
        <v>0</v>
      </c>
      <c r="O147" s="34">
        <f t="shared" si="38"/>
        <v>45</v>
      </c>
      <c r="P147" s="35">
        <f t="shared" si="39"/>
        <v>0.1935416666666666</v>
      </c>
      <c r="Q147" s="3"/>
    </row>
    <row r="148" spans="1:17" ht="12.75">
      <c r="A148" s="4">
        <v>9</v>
      </c>
      <c r="B148" s="4" t="s">
        <v>370</v>
      </c>
      <c r="C148" s="4" t="s">
        <v>371</v>
      </c>
      <c r="D148" s="4" t="s">
        <v>372</v>
      </c>
      <c r="E148" s="36">
        <v>0.46875</v>
      </c>
      <c r="F148" s="37">
        <v>0.6677199074074074</v>
      </c>
      <c r="G148" s="38">
        <f t="shared" si="32"/>
        <v>0.1989699074074074</v>
      </c>
      <c r="H148" s="39">
        <v>8</v>
      </c>
      <c r="I148" s="28">
        <f t="shared" si="33"/>
        <v>40</v>
      </c>
      <c r="J148" s="40">
        <v>0.208333333333333</v>
      </c>
      <c r="K148" s="41">
        <f t="shared" si="34"/>
        <v>0</v>
      </c>
      <c r="L148" s="42">
        <f t="shared" si="35"/>
        <v>0</v>
      </c>
      <c r="M148" s="43">
        <f t="shared" si="36"/>
        <v>0</v>
      </c>
      <c r="N148" s="33">
        <f t="shared" si="37"/>
        <v>0</v>
      </c>
      <c r="O148" s="34">
        <f t="shared" si="38"/>
        <v>40</v>
      </c>
      <c r="P148" s="35">
        <f t="shared" si="39"/>
        <v>0.1989699074074074</v>
      </c>
      <c r="Q148" s="3"/>
    </row>
    <row r="149" spans="1:17" ht="12.75">
      <c r="A149" s="4">
        <v>10</v>
      </c>
      <c r="B149" s="4" t="s">
        <v>373</v>
      </c>
      <c r="C149" s="4" t="s">
        <v>374</v>
      </c>
      <c r="D149" s="4" t="s">
        <v>375</v>
      </c>
      <c r="E149" s="36">
        <v>0.46875</v>
      </c>
      <c r="F149" s="37">
        <v>0.7180555555555556</v>
      </c>
      <c r="G149" s="38">
        <f t="shared" si="32"/>
        <v>0.24930555555555556</v>
      </c>
      <c r="H149" s="39">
        <v>8</v>
      </c>
      <c r="I149" s="28">
        <f t="shared" si="33"/>
        <v>40</v>
      </c>
      <c r="J149" s="40">
        <v>0.208333333333333</v>
      </c>
      <c r="K149" s="41">
        <f t="shared" si="34"/>
        <v>0.04097222222222255</v>
      </c>
      <c r="L149" s="42">
        <f t="shared" si="35"/>
        <v>0.04166666666666667</v>
      </c>
      <c r="M149" s="43">
        <f t="shared" si="36"/>
        <v>60</v>
      </c>
      <c r="N149" s="33">
        <f t="shared" si="37"/>
        <v>110</v>
      </c>
      <c r="O149" s="34">
        <f t="shared" si="38"/>
        <v>-70</v>
      </c>
      <c r="P149" s="35">
        <f t="shared" si="39"/>
        <v>0.24930555555555556</v>
      </c>
      <c r="Q149" s="3"/>
    </row>
    <row r="151" spans="1:2" ht="13.5" thickBot="1">
      <c r="A151" s="17" t="s">
        <v>443</v>
      </c>
      <c r="B151" s="18"/>
    </row>
    <row r="152" spans="1:16" ht="29.25" customHeight="1" thickBot="1">
      <c r="A152" s="1" t="s">
        <v>12</v>
      </c>
      <c r="B152" s="1" t="s">
        <v>66</v>
      </c>
      <c r="C152" s="1" t="s">
        <v>67</v>
      </c>
      <c r="D152" s="1" t="s">
        <v>0</v>
      </c>
      <c r="E152" s="22" t="s">
        <v>1</v>
      </c>
      <c r="F152" s="22" t="s">
        <v>2</v>
      </c>
      <c r="G152" s="22" t="s">
        <v>3</v>
      </c>
      <c r="H152" s="22" t="s">
        <v>4</v>
      </c>
      <c r="I152" s="23" t="s">
        <v>5</v>
      </c>
      <c r="J152" s="22" t="s">
        <v>8</v>
      </c>
      <c r="K152" s="22" t="s">
        <v>6</v>
      </c>
      <c r="L152" s="22" t="s">
        <v>10</v>
      </c>
      <c r="M152" s="22" t="s">
        <v>9</v>
      </c>
      <c r="N152" s="23" t="s">
        <v>11</v>
      </c>
      <c r="O152" s="23" t="s">
        <v>7</v>
      </c>
      <c r="P152" s="23" t="s">
        <v>3</v>
      </c>
    </row>
    <row r="153" spans="1:17" s="8" customFormat="1" ht="12.75">
      <c r="A153" s="5">
        <v>1</v>
      </c>
      <c r="B153" s="5" t="s">
        <v>365</v>
      </c>
      <c r="C153" s="5" t="s">
        <v>366</v>
      </c>
      <c r="D153" s="52" t="s">
        <v>445</v>
      </c>
      <c r="E153" s="24">
        <v>0.4583333333333333</v>
      </c>
      <c r="F153" s="25">
        <v>0.6488657407407408</v>
      </c>
      <c r="G153" s="26">
        <f aca="true" t="shared" si="40" ref="G153:G158">SUM(F153-E153)</f>
        <v>0.19053240740740746</v>
      </c>
      <c r="H153" s="27">
        <v>11</v>
      </c>
      <c r="I153" s="28">
        <f aca="true" t="shared" si="41" ref="I153:I158">SUM(H153*5)</f>
        <v>55</v>
      </c>
      <c r="J153" s="29">
        <v>0.208333333333333</v>
      </c>
      <c r="K153" s="30">
        <f aca="true" t="shared" si="42" ref="K153:K158">IF(G153&lt;=J153,0,IF(G153&gt;J153,G153-J153))</f>
        <v>0</v>
      </c>
      <c r="L153" s="31">
        <f aca="true" t="shared" si="43" ref="L153:L158">CEILING(K153,1/1440)</f>
        <v>0</v>
      </c>
      <c r="M153" s="32">
        <f aca="true" t="shared" si="44" ref="M153:M158">MINUTE(L153)+60*HOUR(L153)</f>
        <v>0</v>
      </c>
      <c r="N153" s="33">
        <f aca="true" t="shared" si="45" ref="N153:N158">IF(M153&lt;=0,0,IF(M153&lt;10,M153,IF(M153&lt;61,10+2*(M153-10),IF(M153&gt;=61,"neklasifikováno"))))</f>
        <v>0</v>
      </c>
      <c r="O153" s="34">
        <f aca="true" t="shared" si="46" ref="O153:O158">IF(N153="neklasifikováno","neklasifikováno",SUM(I153-N153))</f>
        <v>55</v>
      </c>
      <c r="P153" s="35">
        <f aca="true" t="shared" si="47" ref="P153:P158">SUM(F153-E153)</f>
        <v>0.19053240740740746</v>
      </c>
      <c r="Q153" s="3"/>
    </row>
    <row r="154" spans="1:17" s="8" customFormat="1" ht="12.75">
      <c r="A154" s="5">
        <v>2</v>
      </c>
      <c r="B154" s="5" t="s">
        <v>353</v>
      </c>
      <c r="C154" s="5" t="s">
        <v>354</v>
      </c>
      <c r="D154" s="5" t="s">
        <v>355</v>
      </c>
      <c r="E154" s="24">
        <v>0.4583333333333333</v>
      </c>
      <c r="F154" s="25">
        <v>0.6529398148148148</v>
      </c>
      <c r="G154" s="26">
        <f t="shared" si="40"/>
        <v>0.19460648148148146</v>
      </c>
      <c r="H154" s="27">
        <v>11</v>
      </c>
      <c r="I154" s="28">
        <f t="shared" si="41"/>
        <v>55</v>
      </c>
      <c r="J154" s="29">
        <v>0.208333333333333</v>
      </c>
      <c r="K154" s="30">
        <f t="shared" si="42"/>
        <v>0</v>
      </c>
      <c r="L154" s="31">
        <f t="shared" si="43"/>
        <v>0</v>
      </c>
      <c r="M154" s="32">
        <f t="shared" si="44"/>
        <v>0</v>
      </c>
      <c r="N154" s="33">
        <f t="shared" si="45"/>
        <v>0</v>
      </c>
      <c r="O154" s="34">
        <f t="shared" si="46"/>
        <v>55</v>
      </c>
      <c r="P154" s="35">
        <f t="shared" si="47"/>
        <v>0.19460648148148146</v>
      </c>
      <c r="Q154" s="3"/>
    </row>
    <row r="155" spans="1:17" s="8" customFormat="1" ht="12.75">
      <c r="A155" s="5">
        <v>3</v>
      </c>
      <c r="B155" s="5" t="s">
        <v>356</v>
      </c>
      <c r="C155" s="5" t="s">
        <v>357</v>
      </c>
      <c r="D155" s="5" t="s">
        <v>358</v>
      </c>
      <c r="E155" s="24">
        <v>0.4583333333333333</v>
      </c>
      <c r="F155" s="25">
        <v>0.6623842592592593</v>
      </c>
      <c r="G155" s="26">
        <f t="shared" si="40"/>
        <v>0.20405092592592594</v>
      </c>
      <c r="H155" s="27">
        <v>10</v>
      </c>
      <c r="I155" s="28">
        <f t="shared" si="41"/>
        <v>50</v>
      </c>
      <c r="J155" s="29">
        <v>0.208333333333333</v>
      </c>
      <c r="K155" s="30">
        <f t="shared" si="42"/>
        <v>0</v>
      </c>
      <c r="L155" s="31">
        <f t="shared" si="43"/>
        <v>0</v>
      </c>
      <c r="M155" s="32">
        <f t="shared" si="44"/>
        <v>0</v>
      </c>
      <c r="N155" s="33">
        <f t="shared" si="45"/>
        <v>0</v>
      </c>
      <c r="O155" s="34">
        <f t="shared" si="46"/>
        <v>50</v>
      </c>
      <c r="P155" s="35">
        <f t="shared" si="47"/>
        <v>0.20405092592592594</v>
      </c>
      <c r="Q155" s="3"/>
    </row>
    <row r="156" spans="1:17" ht="12.75">
      <c r="A156" s="4">
        <v>4</v>
      </c>
      <c r="B156" s="4" t="s">
        <v>362</v>
      </c>
      <c r="C156" s="4" t="s">
        <v>363</v>
      </c>
      <c r="D156" s="4" t="s">
        <v>364</v>
      </c>
      <c r="E156" s="36">
        <v>0.4583333333333333</v>
      </c>
      <c r="F156" s="37">
        <v>0.6776620370370371</v>
      </c>
      <c r="G156" s="38">
        <f t="shared" si="40"/>
        <v>0.21932870370370378</v>
      </c>
      <c r="H156" s="39">
        <v>13</v>
      </c>
      <c r="I156" s="28">
        <f t="shared" si="41"/>
        <v>65</v>
      </c>
      <c r="J156" s="40">
        <v>0.208333333333333</v>
      </c>
      <c r="K156" s="41">
        <f t="shared" si="42"/>
        <v>0.010995370370370766</v>
      </c>
      <c r="L156" s="42">
        <f t="shared" si="43"/>
        <v>0.011111111111111112</v>
      </c>
      <c r="M156" s="43">
        <f t="shared" si="44"/>
        <v>16</v>
      </c>
      <c r="N156" s="33">
        <f t="shared" si="45"/>
        <v>22</v>
      </c>
      <c r="O156" s="34">
        <f t="shared" si="46"/>
        <v>43</v>
      </c>
      <c r="P156" s="35">
        <f t="shared" si="47"/>
        <v>0.21932870370370378</v>
      </c>
      <c r="Q156" s="3"/>
    </row>
    <row r="157" spans="1:17" ht="12.75">
      <c r="A157" s="4">
        <v>5</v>
      </c>
      <c r="B157" s="4" t="s">
        <v>359</v>
      </c>
      <c r="C157" s="4" t="s">
        <v>360</v>
      </c>
      <c r="D157" s="4" t="s">
        <v>361</v>
      </c>
      <c r="E157" s="36">
        <v>0.4583333333333333</v>
      </c>
      <c r="F157" s="37">
        <v>0.6459490740740741</v>
      </c>
      <c r="G157" s="38">
        <f t="shared" si="40"/>
        <v>0.18761574074074078</v>
      </c>
      <c r="H157" s="39">
        <v>7</v>
      </c>
      <c r="I157" s="28">
        <f t="shared" si="41"/>
        <v>35</v>
      </c>
      <c r="J157" s="40">
        <v>0.208333333333333</v>
      </c>
      <c r="K157" s="41">
        <f t="shared" si="42"/>
        <v>0</v>
      </c>
      <c r="L157" s="42">
        <f t="shared" si="43"/>
        <v>0</v>
      </c>
      <c r="M157" s="43">
        <f t="shared" si="44"/>
        <v>0</v>
      </c>
      <c r="N157" s="33">
        <f t="shared" si="45"/>
        <v>0</v>
      </c>
      <c r="O157" s="34">
        <f t="shared" si="46"/>
        <v>35</v>
      </c>
      <c r="P157" s="35">
        <f t="shared" si="47"/>
        <v>0.18761574074074078</v>
      </c>
      <c r="Q157" s="3"/>
    </row>
    <row r="158" spans="1:17" ht="12.75">
      <c r="A158" s="4">
        <v>6</v>
      </c>
      <c r="B158" s="4" t="s">
        <v>382</v>
      </c>
      <c r="C158" s="4" t="s">
        <v>383</v>
      </c>
      <c r="D158" s="4" t="s">
        <v>406</v>
      </c>
      <c r="E158" s="36">
        <v>0.4583333333333333</v>
      </c>
      <c r="F158" s="37">
        <v>0.6806481481481481</v>
      </c>
      <c r="G158" s="38">
        <f t="shared" si="40"/>
        <v>0.2223148148148148</v>
      </c>
      <c r="H158" s="39">
        <v>10</v>
      </c>
      <c r="I158" s="28">
        <f t="shared" si="41"/>
        <v>50</v>
      </c>
      <c r="J158" s="40">
        <v>0.208333333333333</v>
      </c>
      <c r="K158" s="41">
        <f t="shared" si="42"/>
        <v>0.013981481481481789</v>
      </c>
      <c r="L158" s="42">
        <f t="shared" si="43"/>
        <v>0.014583333333333334</v>
      </c>
      <c r="M158" s="43">
        <f t="shared" si="44"/>
        <v>21</v>
      </c>
      <c r="N158" s="33">
        <f t="shared" si="45"/>
        <v>32</v>
      </c>
      <c r="O158" s="34">
        <f t="shared" si="46"/>
        <v>18</v>
      </c>
      <c r="P158" s="35">
        <f t="shared" si="47"/>
        <v>0.2223148148148148</v>
      </c>
      <c r="Q158" s="3"/>
    </row>
    <row r="160" spans="1:5" ht="13.5" thickBot="1">
      <c r="A160" s="8"/>
      <c r="E160" s="6"/>
    </row>
    <row r="161" spans="2:8" ht="25.5">
      <c r="B161" s="20" t="s">
        <v>349</v>
      </c>
      <c r="E161" s="22" t="s">
        <v>1</v>
      </c>
      <c r="F161" s="22" t="s">
        <v>2</v>
      </c>
      <c r="G161" s="22" t="s">
        <v>444</v>
      </c>
      <c r="H161" s="22" t="s">
        <v>4</v>
      </c>
    </row>
    <row r="162" spans="1:8" ht="12.75">
      <c r="A162" s="6"/>
      <c r="B162" s="55" t="s">
        <v>431</v>
      </c>
      <c r="C162" s="56"/>
      <c r="D162" s="57"/>
      <c r="E162" s="56">
        <v>0.4895833333333333</v>
      </c>
      <c r="F162" s="57">
        <v>0.6320949074074075</v>
      </c>
      <c r="G162" s="53">
        <f>SUM(F162-E162)</f>
        <v>0.14251157407407417</v>
      </c>
      <c r="H162" s="55">
        <v>9</v>
      </c>
    </row>
    <row r="163" spans="1:8" ht="12.75">
      <c r="A163" s="6"/>
      <c r="B163" s="55" t="s">
        <v>430</v>
      </c>
      <c r="C163" s="56"/>
      <c r="D163" s="57"/>
      <c r="E163" s="56">
        <v>0.4861111111111111</v>
      </c>
      <c r="F163" s="57">
        <v>0.6296296296296297</v>
      </c>
      <c r="G163" s="53">
        <f>SUM(F163-E163)</f>
        <v>0.14351851851851855</v>
      </c>
      <c r="H163" s="58">
        <v>8</v>
      </c>
    </row>
    <row r="164" spans="1:8" ht="12.75">
      <c r="A164" s="6"/>
      <c r="B164" s="55" t="s">
        <v>433</v>
      </c>
      <c r="C164" s="56"/>
      <c r="D164" s="56"/>
      <c r="E164" s="56">
        <v>0.4895833333333333</v>
      </c>
      <c r="F164" s="56">
        <v>0.642361111111111</v>
      </c>
      <c r="G164" s="54">
        <f>SUM(F164-E164)</f>
        <v>0.15277777777777773</v>
      </c>
      <c r="H164" s="58">
        <v>7</v>
      </c>
    </row>
    <row r="165" spans="1:8" ht="12.75">
      <c r="A165" s="6"/>
      <c r="B165" s="55" t="s">
        <v>434</v>
      </c>
      <c r="C165" s="56"/>
      <c r="D165" s="56"/>
      <c r="E165" s="56">
        <v>0.4895833333333333</v>
      </c>
      <c r="F165" s="56">
        <v>0.642361111111111</v>
      </c>
      <c r="G165" s="54">
        <f>SUM(F165-E165)</f>
        <v>0.15277777777777773</v>
      </c>
      <c r="H165" s="58">
        <v>7</v>
      </c>
    </row>
    <row r="166" spans="1:8" ht="12.75">
      <c r="A166" s="6"/>
      <c r="B166" s="55" t="s">
        <v>432</v>
      </c>
      <c r="C166" s="56"/>
      <c r="D166" s="57"/>
      <c r="E166" s="56">
        <v>0.4861111111111111</v>
      </c>
      <c r="F166" s="57">
        <v>0.6368171296296297</v>
      </c>
      <c r="G166" s="53">
        <f>SUM(F166-E166)</f>
        <v>0.15070601851851856</v>
      </c>
      <c r="H166" s="55">
        <v>4</v>
      </c>
    </row>
    <row r="167" spans="1:7" ht="12.75">
      <c r="A167" s="6"/>
      <c r="B167" s="6"/>
      <c r="C167" s="9"/>
      <c r="D167" s="9"/>
      <c r="E167" s="9"/>
      <c r="F167" s="9"/>
      <c r="G167" s="2"/>
    </row>
    <row r="168" spans="1:7" ht="12.75">
      <c r="A168" s="6"/>
      <c r="B168" s="6"/>
      <c r="C168" s="9"/>
      <c r="D168" s="9"/>
      <c r="E168" s="9"/>
      <c r="F168" s="9"/>
      <c r="G168" s="2"/>
    </row>
    <row r="169" ht="12.75">
      <c r="B169" s="21" t="s">
        <v>428</v>
      </c>
    </row>
    <row r="170" ht="12.75">
      <c r="B170" t="s">
        <v>429</v>
      </c>
    </row>
  </sheetData>
  <sheetProtection/>
  <printOptions/>
  <pageMargins left="0.31496062992125984" right="0.31496062992125984" top="0.35433070866141736" bottom="0.35433070866141736" header="0" footer="0"/>
  <pageSetup fitToHeight="1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</dc:creator>
  <cp:keywords/>
  <dc:description/>
  <cp:lastModifiedBy>Katerina Slavikova</cp:lastModifiedBy>
  <cp:lastPrinted>2012-04-21T20:28:19Z</cp:lastPrinted>
  <dcterms:created xsi:type="dcterms:W3CDTF">2008-10-22T07:50:20Z</dcterms:created>
  <dcterms:modified xsi:type="dcterms:W3CDTF">2012-04-21T20:31:03Z</dcterms:modified>
  <cp:category/>
  <cp:version/>
  <cp:contentType/>
  <cp:contentStatus/>
</cp:coreProperties>
</file>