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1890" windowWidth="10230" windowHeight="4005" activeTab="0"/>
  </bookViews>
  <sheets>
    <sheet name="Vysledky" sheetId="1" r:id="rId1"/>
  </sheets>
  <definedNames/>
  <calcPr fullCalcOnLoad="1"/>
</workbook>
</file>

<file path=xl/sharedStrings.xml><?xml version="1.0" encoding="utf-8"?>
<sst xmlns="http://schemas.openxmlformats.org/spreadsheetml/2006/main" count="113" uniqueCount="77">
  <si>
    <t>pořadí</t>
  </si>
  <si>
    <t>dvojice</t>
  </si>
  <si>
    <t>Start</t>
  </si>
  <si>
    <t>Cíl</t>
  </si>
  <si>
    <t>Čas na trati</t>
  </si>
  <si>
    <t>Počet kontrol</t>
  </si>
  <si>
    <t>Body za kontroly</t>
  </si>
  <si>
    <t>Čas přes limit</t>
  </si>
  <si>
    <t>Celkem bodů</t>
  </si>
  <si>
    <t>Limit</t>
  </si>
  <si>
    <t>Celé minuty přes</t>
  </si>
  <si>
    <t>HH</t>
  </si>
  <si>
    <t>DH</t>
  </si>
  <si>
    <t>DD</t>
  </si>
  <si>
    <t>Umístění</t>
  </si>
  <si>
    <t>Penalizace</t>
  </si>
  <si>
    <t xml:space="preserve">DD 5  Lucie Kostková - Radka Kabelová                  Hooger Booger </t>
  </si>
  <si>
    <t xml:space="preserve">DD 7  Pavla Zahradníková - Anna Jánská                 Pražský děti </t>
  </si>
  <si>
    <t xml:space="preserve">DH 1  Dáša Tučková - Jan Šauli                                Dáša jede !                                                              </t>
  </si>
  <si>
    <t xml:space="preserve">DH 2  Michaela Hourová - Tomáš Gothard                  Tom a Jerry  </t>
  </si>
  <si>
    <t xml:space="preserve">DH 4  Jana Landkammerová - Karel Landkammer       Bulfáci </t>
  </si>
  <si>
    <t xml:space="preserve">DH 6  Jana Klabenová - Martin Klabena                     Chihuahua team </t>
  </si>
  <si>
    <t xml:space="preserve">DH 12  Lucie Zrnová - Tomáš Karas                           Rock Café Praha </t>
  </si>
  <si>
    <t xml:space="preserve">DH 16  Radka Bejčková - Jan Kubánek                       Mala Strana &amp; Krocehlavy Virtual Racing </t>
  </si>
  <si>
    <r>
      <t>HH 1  Rony Barták - Vojta Kidles                             Krvavý záda                        </t>
    </r>
    <r>
      <rPr>
        <b/>
        <sz val="10"/>
        <color indexed="8"/>
        <rFont val="Arial"/>
        <family val="2"/>
      </rPr>
      <t> </t>
    </r>
    <r>
      <rPr>
        <sz val="9"/>
        <color indexed="8"/>
        <rFont val="Verdana"/>
        <family val="2"/>
      </rPr>
      <t xml:space="preserve"> </t>
    </r>
  </si>
  <si>
    <r>
      <t xml:space="preserve">HH 3  </t>
    </r>
    <r>
      <rPr>
        <sz val="10"/>
        <color indexed="8"/>
        <rFont val="Arial"/>
        <family val="2"/>
      </rPr>
      <t>David Krause - Lukáš Petr                             Cykloservis Petr</t>
    </r>
    <r>
      <rPr>
        <sz val="9"/>
        <color indexed="8"/>
        <rFont val="Verdana"/>
        <family val="2"/>
      </rPr>
      <t xml:space="preserve"> </t>
    </r>
  </si>
  <si>
    <r>
      <t xml:space="preserve">HH 4  </t>
    </r>
    <r>
      <rPr>
        <sz val="10"/>
        <color indexed="8"/>
        <rFont val="Arial"/>
        <family val="2"/>
      </rPr>
      <t>Jan Krause - Jaroslav Čermák                        Subterráneo</t>
    </r>
    <r>
      <rPr>
        <sz val="9"/>
        <color indexed="8"/>
        <rFont val="Verdana"/>
        <family val="2"/>
      </rPr>
      <t xml:space="preserve"> </t>
    </r>
  </si>
  <si>
    <r>
      <t xml:space="preserve">HH 7  </t>
    </r>
    <r>
      <rPr>
        <sz val="10"/>
        <color indexed="8"/>
        <rFont val="Arial"/>
        <family val="2"/>
      </rPr>
      <t>Robert Fischer - Tomáš Černý                       Bobby a Berry</t>
    </r>
    <r>
      <rPr>
        <sz val="9"/>
        <color indexed="8"/>
        <rFont val="Verdana"/>
        <family val="2"/>
      </rPr>
      <t xml:space="preserve"> </t>
    </r>
  </si>
  <si>
    <t>HH 8  Ondřej Landkammer - Štěpán Lukeš              Zubři</t>
  </si>
  <si>
    <r>
      <t>HH 10  Miroslav Češpiva - Václav Havlík                    Merkato</t>
    </r>
    <r>
      <rPr>
        <sz val="9"/>
        <color indexed="8"/>
        <rFont val="Verdana"/>
        <family val="2"/>
      </rPr>
      <t xml:space="preserve"> </t>
    </r>
  </si>
  <si>
    <r>
      <t>HH 11  Jan Zídek - Zdeněk Voburka                          Dva z ústavů</t>
    </r>
    <r>
      <rPr>
        <sz val="9"/>
        <color indexed="8"/>
        <rFont val="Verdana"/>
        <family val="2"/>
      </rPr>
      <t xml:space="preserve"> </t>
    </r>
  </si>
  <si>
    <r>
      <t>HH 19  Ondřej Pospíšil - Štěpán Růžička                  Geodeathi</t>
    </r>
    <r>
      <rPr>
        <sz val="9"/>
        <color indexed="8"/>
        <rFont val="Verdana"/>
        <family val="2"/>
      </rPr>
      <t xml:space="preserve"> </t>
    </r>
  </si>
  <si>
    <r>
      <t>HH 22  Leoš Melichárek - David Šimonek                  Noční ptáci sowáci II.</t>
    </r>
    <r>
      <rPr>
        <sz val="9"/>
        <color indexed="8"/>
        <rFont val="Verdana"/>
        <family val="2"/>
      </rPr>
      <t xml:space="preserve"> </t>
    </r>
  </si>
  <si>
    <r>
      <t>HH 23  Ondřej Palička - Radek Nechvátal                  Dos Fotroskos</t>
    </r>
    <r>
      <rPr>
        <sz val="9"/>
        <color indexed="8"/>
        <rFont val="Verdana"/>
        <family val="2"/>
      </rPr>
      <t xml:space="preserve"> </t>
    </r>
  </si>
  <si>
    <r>
      <t>HH 24  Vojta Šprongl - Honza Mejdr                          Bloudící s opicí</t>
    </r>
    <r>
      <rPr>
        <sz val="9"/>
        <color indexed="8"/>
        <rFont val="Verdana"/>
        <family val="2"/>
      </rPr>
      <t xml:space="preserve"> </t>
    </r>
  </si>
  <si>
    <r>
      <t>HH 25  Jan Bradler - Eda Pucherna                           Eliťáci</t>
    </r>
    <r>
      <rPr>
        <sz val="9"/>
        <color indexed="8"/>
        <rFont val="Verdana"/>
        <family val="2"/>
      </rPr>
      <t xml:space="preserve"> </t>
    </r>
  </si>
  <si>
    <r>
      <t>HH 26  Jan Kittler - Oldřich Bitner                             Nejsme z cukru</t>
    </r>
    <r>
      <rPr>
        <sz val="9"/>
        <color indexed="8"/>
        <rFont val="Verdana"/>
        <family val="2"/>
      </rPr>
      <t xml:space="preserve"> </t>
    </r>
  </si>
  <si>
    <r>
      <t>HH 27  Kamil Vančura - Tomáš Hřebabecký              Paměťový efekt</t>
    </r>
    <r>
      <rPr>
        <sz val="9"/>
        <color indexed="8"/>
        <rFont val="Verdana"/>
        <family val="2"/>
      </rPr>
      <t xml:space="preserve"> </t>
    </r>
  </si>
  <si>
    <r>
      <t>HH 28  Petr Bašus - Jan Šír                                     Ti NEJ</t>
    </r>
    <r>
      <rPr>
        <sz val="9"/>
        <color indexed="8"/>
        <rFont val="Verdana"/>
        <family val="2"/>
      </rPr>
      <t xml:space="preserve"> </t>
    </r>
  </si>
  <si>
    <r>
      <t>HH 29  Otto Severýn - Radek Dlouhý                        Komorní výtah</t>
    </r>
    <r>
      <rPr>
        <sz val="9"/>
        <color indexed="8"/>
        <rFont val="Verdana"/>
        <family val="2"/>
      </rPr>
      <t xml:space="preserve"> </t>
    </r>
  </si>
  <si>
    <r>
      <t>HH 30  Marián Bartoš - Petr Číž                               Sjetý gumy</t>
    </r>
    <r>
      <rPr>
        <sz val="9"/>
        <color indexed="8"/>
        <rFont val="Verdana"/>
        <family val="2"/>
      </rPr>
      <t xml:space="preserve"> </t>
    </r>
  </si>
  <si>
    <r>
      <t>HH 31  Mojmír Kopečný - Jaroslav Bartoň                 Velká osa "Černý Most sobě, Zličín tobě"</t>
    </r>
    <r>
      <rPr>
        <sz val="9"/>
        <color indexed="8"/>
        <rFont val="Verdana"/>
        <family val="2"/>
      </rPr>
      <t xml:space="preserve"> </t>
    </r>
  </si>
  <si>
    <r>
      <t>HH 33  Jiří Bartoň - Petr Beneš                                Na velikosti záleží</t>
    </r>
    <r>
      <rPr>
        <sz val="9"/>
        <color indexed="8"/>
        <rFont val="Verdana"/>
        <family val="2"/>
      </rPr>
      <t xml:space="preserve"> </t>
    </r>
  </si>
  <si>
    <r>
      <t>HH 34  David Janda - Jakub Vít                                Croma bikers</t>
    </r>
    <r>
      <rPr>
        <sz val="9"/>
        <color indexed="8"/>
        <rFont val="Verdana"/>
        <family val="2"/>
      </rPr>
      <t xml:space="preserve"> </t>
    </r>
  </si>
  <si>
    <r>
      <t>HH 35  Frederic Barbier - Radovan Mach                  Les Miserables</t>
    </r>
    <r>
      <rPr>
        <sz val="9"/>
        <color indexed="8"/>
        <rFont val="Verdana"/>
        <family val="2"/>
      </rPr>
      <t xml:space="preserve"> </t>
    </r>
  </si>
  <si>
    <r>
      <t>HH 37  mistr Pedros - mistr Danek                          SNS Smržovka</t>
    </r>
    <r>
      <rPr>
        <sz val="9"/>
        <color indexed="8"/>
        <rFont val="Verdana"/>
        <family val="2"/>
      </rPr>
      <t xml:space="preserve"> </t>
    </r>
  </si>
  <si>
    <r>
      <t>HH 38  Luk Votava - Jan Wallisch                            Pytlákova schovanka</t>
    </r>
    <r>
      <rPr>
        <sz val="9"/>
        <color indexed="8"/>
        <rFont val="Verdana"/>
        <family val="2"/>
      </rPr>
      <t xml:space="preserve"> </t>
    </r>
  </si>
  <si>
    <t>HH 41  Dušan Lebeda - Libor Kořistka                     KT Tryskomyš</t>
  </si>
  <si>
    <r>
      <t>HH 13  Tomáš Šimek - Lukáš Cerman                      Vorel Team</t>
    </r>
    <r>
      <rPr>
        <sz val="9"/>
        <color indexed="8"/>
        <rFont val="Verdana"/>
        <family val="2"/>
      </rPr>
      <t xml:space="preserve"> </t>
    </r>
  </si>
  <si>
    <t xml:space="preserve">HH 17  Ondřej Klimeš - Jonáš Jarník                        Homáči  </t>
  </si>
  <si>
    <t xml:space="preserve">HH 32  Vlastimil Karban - Otakar Dvořák                  Opozdilci z Radlíka  </t>
  </si>
  <si>
    <t xml:space="preserve">DH 5   Veronika Sýkorová - Jaroslav Sýkora               Kladenská střela </t>
  </si>
  <si>
    <t xml:space="preserve">DH 11  Stáňa Nechvílová - Pepa Horáček                   Štika a drak nevereXtreme team </t>
  </si>
  <si>
    <t xml:space="preserve">DH 14  Eliška Říčařová - František Trojánek               Noční ptáci sowáci I. </t>
  </si>
  <si>
    <t xml:space="preserve">DH 15  Lada Kučerová - Patrik Uhlíř                           Ouchylmani </t>
  </si>
  <si>
    <t>DH 25  Iva Klimešová - Petr Klimeš                            No Way</t>
  </si>
  <si>
    <t>DD 8  Alena Kašparová - Klára Příhodová                 ZEK Team</t>
  </si>
  <si>
    <t>vytekla brzdová kapalina</t>
  </si>
  <si>
    <t>Poznámka</t>
  </si>
  <si>
    <t>:</t>
  </si>
  <si>
    <t>Přes limit zaokr.</t>
  </si>
  <si>
    <t>Nedojely do cíle</t>
  </si>
  <si>
    <t>dojel sám</t>
  </si>
  <si>
    <r>
      <t>HH 18  Pavel Heřmánek - Karel Čapoun                    Psovodi</t>
    </r>
    <r>
      <rPr>
        <sz val="9"/>
        <color indexed="8"/>
        <rFont val="Verdana"/>
        <family val="2"/>
      </rPr>
      <t xml:space="preserve"> </t>
    </r>
  </si>
  <si>
    <t>neklasifikováno</t>
  </si>
  <si>
    <t>Dojela jen jedna, druhá je v lihovaru</t>
  </si>
  <si>
    <r>
      <t>HH 16  Libor Kříž - Václav Husák                              X-iont</t>
    </r>
    <r>
      <rPr>
        <sz val="9"/>
        <color indexed="8"/>
        <rFont val="Verdana"/>
        <family val="2"/>
      </rPr>
      <t xml:space="preserve"> </t>
    </r>
  </si>
  <si>
    <t xml:space="preserve">HH 40  Zdeněk Laciga - Jakub Laciga                  Firma otec a syn  </t>
  </si>
  <si>
    <r>
      <t>HH 39  Jan Obuškevič - Antonín Rektor                DeadPoint</t>
    </r>
    <r>
      <rPr>
        <b/>
        <sz val="9"/>
        <color indexed="8"/>
        <rFont val="Verdana"/>
        <family val="2"/>
      </rPr>
      <t xml:space="preserve"> </t>
    </r>
  </si>
  <si>
    <r>
      <t>HH 14  Milan Černý - Jan Janočko                        Ski&amp;Bike centrum Radotín</t>
    </r>
    <r>
      <rPr>
        <b/>
        <sz val="9"/>
        <color indexed="8"/>
        <rFont val="Verdana"/>
        <family val="2"/>
      </rPr>
      <t xml:space="preserve"> </t>
    </r>
  </si>
  <si>
    <r>
      <t xml:space="preserve">HH 6  </t>
    </r>
    <r>
      <rPr>
        <sz val="10"/>
        <color indexed="8"/>
        <rFont val="Arial"/>
        <family val="2"/>
      </rPr>
      <t>Martin Lesage - Karel Stejskal                       Záhořanská klika</t>
    </r>
    <r>
      <rPr>
        <sz val="9"/>
        <color indexed="8"/>
        <rFont val="Verdana"/>
        <family val="2"/>
      </rPr>
      <t xml:space="preserve"> </t>
    </r>
  </si>
  <si>
    <t xml:space="preserve">DH 7  Štěpánka Betková - Jan Regal                     Nepřehlídnutelné parťákovo sedlo </t>
  </si>
  <si>
    <t xml:space="preserve">DH 19  Miluše Drmlová - Tomáš Girgal                  Opičáci </t>
  </si>
  <si>
    <t xml:space="preserve">DD 3  Zuzana Hodková - Michaela Chábová         Želvy              </t>
  </si>
  <si>
    <t xml:space="preserve">DD 1  Kačenka Městková - Lucie Městková           No Name </t>
  </si>
  <si>
    <t xml:space="preserve">DD 6  Jája Němečková - Veronika Pavlů              Ne-nezkušené dušičky </t>
  </si>
  <si>
    <t xml:space="preserve">DH 21  Markéta Kuchařová - Fanda Pašek             PSP Team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</si>
</sst>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[h]:mm:ss;@"/>
    <numFmt numFmtId="166" formatCode="h:mm:ss;@"/>
    <numFmt numFmtId="167" formatCode="[$-F400]h:mm:ss\ AM/PM"/>
    <numFmt numFmtId="168" formatCode="mm"/>
    <numFmt numFmtId="169" formatCode="[&lt;0]\ 0;General"/>
    <numFmt numFmtId="170" formatCode="_-* #,##0"/>
    <numFmt numFmtId="171" formatCode="_-* #,###"/>
    <numFmt numFmtId="172" formatCode="mm:ss.0;@"/>
    <numFmt numFmtId="173" formatCode="0.00000"/>
    <numFmt numFmtId="174" formatCode="[$-405]d\.\ mmmm\ yyyy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6" fontId="3" fillId="0" borderId="0" xfId="0" applyNumberFormat="1" applyFont="1" applyAlignment="1">
      <alignment/>
    </xf>
    <xf numFmtId="166" fontId="0" fillId="0" borderId="0" xfId="0" applyNumberFormat="1" applyAlignment="1">
      <alignment horizontal="right"/>
    </xf>
    <xf numFmtId="166" fontId="0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65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17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indent="4"/>
    </xf>
    <xf numFmtId="0" fontId="10" fillId="0" borderId="0" xfId="0" applyFont="1" applyAlignment="1">
      <alignment horizontal="left" indent="4"/>
    </xf>
    <xf numFmtId="166" fontId="0" fillId="3" borderId="0" xfId="0" applyNumberFormat="1" applyFill="1" applyAlignment="1">
      <alignment horizontal="right"/>
    </xf>
    <xf numFmtId="21" fontId="0" fillId="3" borderId="0" xfId="0" applyNumberFormat="1" applyFill="1" applyAlignment="1">
      <alignment horizontal="right"/>
    </xf>
    <xf numFmtId="1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21" fontId="0" fillId="3" borderId="0" xfId="0" applyNumberFormat="1" applyFill="1" applyAlignment="1">
      <alignment/>
    </xf>
    <xf numFmtId="20" fontId="0" fillId="3" borderId="0" xfId="0" applyNumberFormat="1" applyFill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 indent="4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 topLeftCell="A19">
      <selection activeCell="B46" sqref="B46"/>
    </sheetView>
  </sheetViews>
  <sheetFormatPr defaultColWidth="9.140625" defaultRowHeight="12.75"/>
  <cols>
    <col min="1" max="1" width="17.00390625" style="0" customWidth="1"/>
    <col min="2" max="2" width="85.421875" style="0" customWidth="1"/>
    <col min="5" max="5" width="7.00390625" style="11" customWidth="1"/>
    <col min="6" max="6" width="8.00390625" style="0" customWidth="1"/>
    <col min="7" max="7" width="8.8515625" style="1" customWidth="1"/>
    <col min="8" max="8" width="7.140625" style="0" bestFit="1" customWidth="1"/>
    <col min="9" max="9" width="7.7109375" style="0" customWidth="1"/>
    <col min="10" max="10" width="8.8515625" style="0" customWidth="1"/>
    <col min="11" max="11" width="8.8515625" style="24" customWidth="1"/>
    <col min="12" max="12" width="15.57421875" style="1" customWidth="1"/>
    <col min="13" max="13" width="14.57421875" style="1" customWidth="1"/>
    <col min="14" max="14" width="8.8515625" style="1" customWidth="1"/>
    <col min="15" max="15" width="15.421875" style="23" customWidth="1"/>
    <col min="16" max="16" width="35.8515625" style="0" customWidth="1"/>
  </cols>
  <sheetData>
    <row r="1" spans="2:15" s="7" customFormat="1" ht="12.75">
      <c r="B1" s="16"/>
      <c r="C1" s="8"/>
      <c r="E1" s="17"/>
      <c r="G1" s="14"/>
      <c r="H1" s="8"/>
      <c r="I1" s="13"/>
      <c r="K1" s="27"/>
      <c r="L1" s="15"/>
      <c r="M1" s="14"/>
      <c r="N1" s="21"/>
      <c r="O1" s="22"/>
    </row>
    <row r="3" spans="3:12" ht="12.75">
      <c r="C3" s="5"/>
      <c r="G3" s="12"/>
      <c r="H3" s="4"/>
      <c r="I3" s="4"/>
      <c r="J3" s="4"/>
      <c r="K3" s="3"/>
      <c r="L3" s="11"/>
    </row>
    <row r="4" ht="18.75" thickBot="1">
      <c r="B4" s="28" t="s">
        <v>11</v>
      </c>
    </row>
    <row r="5" spans="1:16" s="2" customFormat="1" ht="44.25" customHeight="1" thickBot="1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10" t="s">
        <v>6</v>
      </c>
      <c r="H5" s="6" t="s">
        <v>9</v>
      </c>
      <c r="I5" s="6" t="s">
        <v>7</v>
      </c>
      <c r="J5" s="6" t="s">
        <v>60</v>
      </c>
      <c r="K5" s="6" t="s">
        <v>10</v>
      </c>
      <c r="L5" s="10" t="s">
        <v>15</v>
      </c>
      <c r="M5" s="10" t="s">
        <v>8</v>
      </c>
      <c r="N5" s="10" t="s">
        <v>4</v>
      </c>
      <c r="O5" s="10" t="s">
        <v>14</v>
      </c>
      <c r="P5" s="37" t="s">
        <v>58</v>
      </c>
    </row>
    <row r="6" spans="1:15" ht="12.75">
      <c r="A6" s="38">
        <v>1</v>
      </c>
      <c r="B6" s="39" t="s">
        <v>69</v>
      </c>
      <c r="C6" s="18">
        <v>0.583333333333333</v>
      </c>
      <c r="D6" s="32">
        <v>0.7827777777777777</v>
      </c>
      <c r="E6" s="19">
        <f aca="true" t="shared" si="0" ref="E6:E38">SUM(D6-C6)</f>
        <v>0.19944444444444465</v>
      </c>
      <c r="F6" s="34">
        <v>19</v>
      </c>
      <c r="G6" s="9">
        <f aca="true" t="shared" si="1" ref="G6:G38">SUM(F6*5)</f>
        <v>95</v>
      </c>
      <c r="H6" s="18">
        <v>0.208333333333333</v>
      </c>
      <c r="I6" s="25">
        <f aca="true" t="shared" si="2" ref="I6:I38">IF(E6&lt;=H6,0,IF(E6&gt;H6,E6-H6))</f>
        <v>0</v>
      </c>
      <c r="J6" s="26">
        <f aca="true" t="shared" si="3" ref="J6:J38">CEILING(I6,1/1440)</f>
        <v>0</v>
      </c>
      <c r="K6" s="24">
        <f aca="true" t="shared" si="4" ref="K6:K38">MINUTE(J6)+60*HOUR(J6)</f>
        <v>0</v>
      </c>
      <c r="L6" s="2">
        <f aca="true" t="shared" si="5" ref="L6:L38">IF(K6&lt;=0,0,IF(K6&lt;10,K6,IF(K6&lt;61,10+2*(K6-10),IF(K6&gt;=61,"neklasifikováno"))))</f>
        <v>0</v>
      </c>
      <c r="M6" s="9">
        <f aca="true" t="shared" si="6" ref="M6:M38">IF(L6="neklasifikováno","neklasifikováno",SUM(G6-L6))</f>
        <v>95</v>
      </c>
      <c r="N6" s="20">
        <f aca="true" t="shared" si="7" ref="N6:N38">SUM(D6-C6)</f>
        <v>0.19944444444444465</v>
      </c>
      <c r="O6" s="38">
        <v>1</v>
      </c>
    </row>
    <row r="7" spans="1:15" ht="12.75">
      <c r="A7" s="38">
        <v>2</v>
      </c>
      <c r="B7" s="39" t="s">
        <v>68</v>
      </c>
      <c r="C7" s="18">
        <v>0.583333333333333</v>
      </c>
      <c r="D7" s="32">
        <v>0.788449074074074</v>
      </c>
      <c r="E7" s="19">
        <f t="shared" si="0"/>
        <v>0.20511574074074101</v>
      </c>
      <c r="F7" s="34">
        <v>19</v>
      </c>
      <c r="G7" s="9">
        <f t="shared" si="1"/>
        <v>95</v>
      </c>
      <c r="H7" s="18">
        <v>0.208333333333333</v>
      </c>
      <c r="I7" s="25">
        <f t="shared" si="2"/>
        <v>0</v>
      </c>
      <c r="J7" s="26">
        <f t="shared" si="3"/>
        <v>0</v>
      </c>
      <c r="K7" s="24">
        <f t="shared" si="4"/>
        <v>0</v>
      </c>
      <c r="L7" s="2">
        <f t="shared" si="5"/>
        <v>0</v>
      </c>
      <c r="M7" s="9">
        <f t="shared" si="6"/>
        <v>95</v>
      </c>
      <c r="N7" s="20">
        <f t="shared" si="7"/>
        <v>0.20511574074074101</v>
      </c>
      <c r="O7" s="38">
        <v>2</v>
      </c>
    </row>
    <row r="8" spans="1:15" ht="12.75">
      <c r="A8" s="38">
        <v>3</v>
      </c>
      <c r="B8" s="39" t="s">
        <v>67</v>
      </c>
      <c r="C8" s="18">
        <v>0.583333333333333</v>
      </c>
      <c r="D8" s="32">
        <v>0.7883564814814815</v>
      </c>
      <c r="E8" s="19">
        <f t="shared" si="0"/>
        <v>0.20502314814814848</v>
      </c>
      <c r="F8" s="34">
        <v>18</v>
      </c>
      <c r="G8" s="9">
        <f t="shared" si="1"/>
        <v>90</v>
      </c>
      <c r="H8" s="18">
        <v>0.208333333333333</v>
      </c>
      <c r="I8" s="25">
        <f t="shared" si="2"/>
        <v>0</v>
      </c>
      <c r="J8" s="26">
        <f t="shared" si="3"/>
        <v>0</v>
      </c>
      <c r="K8" s="24">
        <f t="shared" si="4"/>
        <v>0</v>
      </c>
      <c r="L8" s="2">
        <f t="shared" si="5"/>
        <v>0</v>
      </c>
      <c r="M8" s="9">
        <f t="shared" si="6"/>
        <v>90</v>
      </c>
      <c r="N8" s="20">
        <f t="shared" si="7"/>
        <v>0.20502314814814848</v>
      </c>
      <c r="O8" s="38">
        <v>3</v>
      </c>
    </row>
    <row r="9" spans="1:15" ht="12.75">
      <c r="A9" s="38">
        <v>4</v>
      </c>
      <c r="B9" s="29" t="s">
        <v>44</v>
      </c>
      <c r="C9" s="18">
        <v>0.583333333333333</v>
      </c>
      <c r="D9" s="32">
        <v>0.8010648148148148</v>
      </c>
      <c r="E9" s="19">
        <f t="shared" si="0"/>
        <v>0.2177314814814818</v>
      </c>
      <c r="F9" s="34">
        <v>21</v>
      </c>
      <c r="G9" s="9">
        <f t="shared" si="1"/>
        <v>105</v>
      </c>
      <c r="H9" s="18">
        <v>0.208333333333333</v>
      </c>
      <c r="I9" s="25">
        <f t="shared" si="2"/>
        <v>0.009398148148148794</v>
      </c>
      <c r="J9" s="26">
        <f t="shared" si="3"/>
        <v>0.009722222222222222</v>
      </c>
      <c r="K9" s="24">
        <f t="shared" si="4"/>
        <v>14</v>
      </c>
      <c r="L9" s="2">
        <f t="shared" si="5"/>
        <v>18</v>
      </c>
      <c r="M9" s="9">
        <f t="shared" si="6"/>
        <v>87</v>
      </c>
      <c r="N9" s="20">
        <f t="shared" si="7"/>
        <v>0.2177314814814818</v>
      </c>
      <c r="O9" s="38">
        <v>4</v>
      </c>
    </row>
    <row r="10" spans="1:15" ht="12.75">
      <c r="A10" s="38">
        <v>5</v>
      </c>
      <c r="B10" s="29" t="s">
        <v>45</v>
      </c>
      <c r="C10" s="18">
        <v>0.583333333333333</v>
      </c>
      <c r="D10" s="32">
        <v>0.7818981481481481</v>
      </c>
      <c r="E10" s="19">
        <f t="shared" si="0"/>
        <v>0.19856481481481503</v>
      </c>
      <c r="F10" s="34">
        <v>17</v>
      </c>
      <c r="G10" s="9">
        <f t="shared" si="1"/>
        <v>85</v>
      </c>
      <c r="H10" s="18">
        <v>0.208333333333333</v>
      </c>
      <c r="I10" s="25">
        <f t="shared" si="2"/>
        <v>0</v>
      </c>
      <c r="J10" s="26">
        <f t="shared" si="3"/>
        <v>0</v>
      </c>
      <c r="K10" s="24">
        <f t="shared" si="4"/>
        <v>0</v>
      </c>
      <c r="L10" s="2">
        <f t="shared" si="5"/>
        <v>0</v>
      </c>
      <c r="M10" s="9">
        <f t="shared" si="6"/>
        <v>85</v>
      </c>
      <c r="N10" s="20">
        <f t="shared" si="7"/>
        <v>0.19856481481481503</v>
      </c>
      <c r="O10" s="38">
        <v>5</v>
      </c>
    </row>
    <row r="11" spans="1:15" ht="12.75">
      <c r="A11" s="38">
        <v>6</v>
      </c>
      <c r="B11" s="30" t="s">
        <v>25</v>
      </c>
      <c r="C11" s="18">
        <v>0.5833333333333334</v>
      </c>
      <c r="D11" s="31">
        <v>0.7872916666666666</v>
      </c>
      <c r="E11" s="19">
        <f t="shared" si="0"/>
        <v>0.20395833333333324</v>
      </c>
      <c r="F11" s="33">
        <v>17</v>
      </c>
      <c r="G11" s="9">
        <f t="shared" si="1"/>
        <v>85</v>
      </c>
      <c r="H11" s="18">
        <v>0.20833333333333334</v>
      </c>
      <c r="I11" s="25">
        <f t="shared" si="2"/>
        <v>0</v>
      </c>
      <c r="J11" s="26">
        <f t="shared" si="3"/>
        <v>0</v>
      </c>
      <c r="K11" s="24">
        <f t="shared" si="4"/>
        <v>0</v>
      </c>
      <c r="L11" s="2">
        <f t="shared" si="5"/>
        <v>0</v>
      </c>
      <c r="M11" s="9">
        <f t="shared" si="6"/>
        <v>85</v>
      </c>
      <c r="N11" s="20">
        <f t="shared" si="7"/>
        <v>0.20395833333333324</v>
      </c>
      <c r="O11" s="38">
        <v>6</v>
      </c>
    </row>
    <row r="12" spans="1:15" ht="12.75">
      <c r="A12" s="38">
        <v>7</v>
      </c>
      <c r="B12" s="29" t="s">
        <v>35</v>
      </c>
      <c r="C12" s="18">
        <v>0.583333333333333</v>
      </c>
      <c r="D12" s="32">
        <v>0.7882523148148147</v>
      </c>
      <c r="E12" s="19">
        <f t="shared" si="0"/>
        <v>0.2049189814814817</v>
      </c>
      <c r="F12" s="34">
        <v>17</v>
      </c>
      <c r="G12" s="9">
        <f t="shared" si="1"/>
        <v>85</v>
      </c>
      <c r="H12" s="18">
        <v>0.208333333333333</v>
      </c>
      <c r="I12" s="25">
        <f t="shared" si="2"/>
        <v>0</v>
      </c>
      <c r="J12" s="26">
        <f t="shared" si="3"/>
        <v>0</v>
      </c>
      <c r="K12" s="24">
        <f t="shared" si="4"/>
        <v>0</v>
      </c>
      <c r="L12" s="2">
        <f t="shared" si="5"/>
        <v>0</v>
      </c>
      <c r="M12" s="9">
        <f t="shared" si="6"/>
        <v>85</v>
      </c>
      <c r="N12" s="20">
        <f t="shared" si="7"/>
        <v>0.2049189814814817</v>
      </c>
      <c r="O12" s="38">
        <v>7</v>
      </c>
    </row>
    <row r="13" spans="1:15" ht="12.75">
      <c r="A13" s="38">
        <v>8</v>
      </c>
      <c r="B13" s="29" t="s">
        <v>46</v>
      </c>
      <c r="C13" s="18">
        <v>0.583333333333333</v>
      </c>
      <c r="D13" s="32">
        <v>0.7949074074074075</v>
      </c>
      <c r="E13" s="19">
        <f t="shared" si="0"/>
        <v>0.21157407407407447</v>
      </c>
      <c r="F13" s="34">
        <v>18</v>
      </c>
      <c r="G13" s="9">
        <f t="shared" si="1"/>
        <v>90</v>
      </c>
      <c r="H13" s="18">
        <v>0.208333333333333</v>
      </c>
      <c r="I13" s="25">
        <f t="shared" si="2"/>
        <v>0.00324074074074146</v>
      </c>
      <c r="J13" s="26">
        <f t="shared" si="3"/>
        <v>0.0034722222222222225</v>
      </c>
      <c r="K13" s="24">
        <f t="shared" si="4"/>
        <v>5</v>
      </c>
      <c r="L13" s="2">
        <f t="shared" si="5"/>
        <v>5</v>
      </c>
      <c r="M13" s="9">
        <f t="shared" si="6"/>
        <v>85</v>
      </c>
      <c r="N13" s="20">
        <f t="shared" si="7"/>
        <v>0.21157407407407447</v>
      </c>
      <c r="O13" s="38">
        <v>8</v>
      </c>
    </row>
    <row r="14" spans="1:15" ht="12.75">
      <c r="A14" s="38">
        <v>9</v>
      </c>
      <c r="B14" s="29" t="s">
        <v>47</v>
      </c>
      <c r="C14" s="18">
        <v>0.583333333333333</v>
      </c>
      <c r="D14" s="32">
        <v>0.7925115740740741</v>
      </c>
      <c r="E14" s="19">
        <f t="shared" si="0"/>
        <v>0.2091782407407411</v>
      </c>
      <c r="F14" s="34">
        <v>17</v>
      </c>
      <c r="G14" s="9">
        <f t="shared" si="1"/>
        <v>85</v>
      </c>
      <c r="H14" s="18">
        <v>0.208333333333333</v>
      </c>
      <c r="I14" s="25">
        <f t="shared" si="2"/>
        <v>0.0008449074074080853</v>
      </c>
      <c r="J14" s="26">
        <f t="shared" si="3"/>
        <v>0.001388888888888889</v>
      </c>
      <c r="K14" s="24">
        <f t="shared" si="4"/>
        <v>2</v>
      </c>
      <c r="L14" s="2">
        <f t="shared" si="5"/>
        <v>2</v>
      </c>
      <c r="M14" s="9">
        <f t="shared" si="6"/>
        <v>83</v>
      </c>
      <c r="N14" s="20">
        <f t="shared" si="7"/>
        <v>0.2091782407407411</v>
      </c>
      <c r="O14" s="38">
        <v>9</v>
      </c>
    </row>
    <row r="15" spans="1:15" ht="12.75">
      <c r="A15" s="38">
        <v>10</v>
      </c>
      <c r="B15" s="29" t="s">
        <v>42</v>
      </c>
      <c r="C15" s="18">
        <v>0.583333333333333</v>
      </c>
      <c r="D15" s="32">
        <v>0.7908680555555555</v>
      </c>
      <c r="E15" s="19">
        <f t="shared" si="0"/>
        <v>0.20753472222222247</v>
      </c>
      <c r="F15" s="34">
        <v>16</v>
      </c>
      <c r="G15" s="9">
        <f t="shared" si="1"/>
        <v>80</v>
      </c>
      <c r="H15" s="18">
        <v>0.208333333333333</v>
      </c>
      <c r="I15" s="25">
        <f t="shared" si="2"/>
        <v>0</v>
      </c>
      <c r="J15" s="26">
        <f t="shared" si="3"/>
        <v>0</v>
      </c>
      <c r="K15" s="24">
        <f t="shared" si="4"/>
        <v>0</v>
      </c>
      <c r="L15" s="2">
        <f t="shared" si="5"/>
        <v>0</v>
      </c>
      <c r="M15" s="9">
        <f t="shared" si="6"/>
        <v>80</v>
      </c>
      <c r="N15" s="20">
        <f t="shared" si="7"/>
        <v>0.20753472222222247</v>
      </c>
      <c r="O15" s="38">
        <v>10</v>
      </c>
    </row>
    <row r="16" spans="1:15" ht="12.75">
      <c r="A16" s="38">
        <v>11</v>
      </c>
      <c r="B16" s="29" t="s">
        <v>66</v>
      </c>
      <c r="C16" s="18">
        <v>0.583333333333333</v>
      </c>
      <c r="D16" s="32">
        <v>0.7981597222222222</v>
      </c>
      <c r="E16" s="19">
        <f t="shared" si="0"/>
        <v>0.21482638888888916</v>
      </c>
      <c r="F16" s="34">
        <v>18</v>
      </c>
      <c r="G16" s="9">
        <f t="shared" si="1"/>
        <v>90</v>
      </c>
      <c r="H16" s="18">
        <v>0.208333333333333</v>
      </c>
      <c r="I16" s="25">
        <f t="shared" si="2"/>
        <v>0.006493055555556154</v>
      </c>
      <c r="J16" s="26">
        <f t="shared" si="3"/>
        <v>0.006944444444444445</v>
      </c>
      <c r="K16" s="24">
        <f t="shared" si="4"/>
        <v>10</v>
      </c>
      <c r="L16" s="2">
        <f t="shared" si="5"/>
        <v>10</v>
      </c>
      <c r="M16" s="9">
        <f t="shared" si="6"/>
        <v>80</v>
      </c>
      <c r="N16" s="20">
        <f t="shared" si="7"/>
        <v>0.21482638888888916</v>
      </c>
      <c r="O16" s="38">
        <v>11</v>
      </c>
    </row>
    <row r="17" spans="1:15" ht="12.75">
      <c r="A17" s="38">
        <v>12</v>
      </c>
      <c r="B17" s="29" t="s">
        <v>32</v>
      </c>
      <c r="C17" s="18">
        <v>0.583333333333333</v>
      </c>
      <c r="D17" s="32">
        <v>0.7928240740740741</v>
      </c>
      <c r="E17" s="19">
        <f t="shared" si="0"/>
        <v>0.20949074074074103</v>
      </c>
      <c r="F17" s="34">
        <v>16</v>
      </c>
      <c r="G17" s="9">
        <f t="shared" si="1"/>
        <v>80</v>
      </c>
      <c r="H17" s="18">
        <v>0.208333333333333</v>
      </c>
      <c r="I17" s="25">
        <f t="shared" si="2"/>
        <v>0.0011574074074080232</v>
      </c>
      <c r="J17" s="26">
        <f t="shared" si="3"/>
        <v>0.001388888888888889</v>
      </c>
      <c r="K17" s="24">
        <f t="shared" si="4"/>
        <v>2</v>
      </c>
      <c r="L17" s="2">
        <f t="shared" si="5"/>
        <v>2</v>
      </c>
      <c r="M17" s="9">
        <f t="shared" si="6"/>
        <v>78</v>
      </c>
      <c r="N17" s="20">
        <f t="shared" si="7"/>
        <v>0.20949074074074103</v>
      </c>
      <c r="O17" s="38">
        <v>12</v>
      </c>
    </row>
    <row r="18" spans="1:15" ht="12.75">
      <c r="A18" s="38">
        <v>13</v>
      </c>
      <c r="B18" s="29" t="s">
        <v>31</v>
      </c>
      <c r="C18" s="18">
        <v>0.583333333333333</v>
      </c>
      <c r="D18" s="32">
        <v>0.784837962962963</v>
      </c>
      <c r="E18" s="19">
        <f t="shared" si="0"/>
        <v>0.20150462962963</v>
      </c>
      <c r="F18" s="34">
        <v>15</v>
      </c>
      <c r="G18" s="9">
        <f t="shared" si="1"/>
        <v>75</v>
      </c>
      <c r="H18" s="18">
        <v>0.208333333333333</v>
      </c>
      <c r="I18" s="25">
        <f t="shared" si="2"/>
        <v>0</v>
      </c>
      <c r="J18" s="26">
        <f t="shared" si="3"/>
        <v>0</v>
      </c>
      <c r="K18" s="24">
        <f t="shared" si="4"/>
        <v>0</v>
      </c>
      <c r="L18" s="2">
        <f t="shared" si="5"/>
        <v>0</v>
      </c>
      <c r="M18" s="9">
        <f t="shared" si="6"/>
        <v>75</v>
      </c>
      <c r="N18" s="20">
        <f t="shared" si="7"/>
        <v>0.20150462962963</v>
      </c>
      <c r="O18" s="38">
        <v>13</v>
      </c>
    </row>
    <row r="19" spans="1:15" ht="12.75">
      <c r="A19" s="38">
        <v>14</v>
      </c>
      <c r="B19" s="29" t="s">
        <v>29</v>
      </c>
      <c r="C19" s="18">
        <v>0.583333333333333</v>
      </c>
      <c r="D19" s="32">
        <v>0.7904282407407407</v>
      </c>
      <c r="E19" s="19">
        <f t="shared" si="0"/>
        <v>0.20709490740740766</v>
      </c>
      <c r="F19" s="34">
        <v>15</v>
      </c>
      <c r="G19" s="9">
        <f t="shared" si="1"/>
        <v>75</v>
      </c>
      <c r="H19" s="18">
        <v>0.208333333333333</v>
      </c>
      <c r="I19" s="25">
        <f t="shared" si="2"/>
        <v>0</v>
      </c>
      <c r="J19" s="26">
        <f t="shared" si="3"/>
        <v>0</v>
      </c>
      <c r="K19" s="24">
        <f t="shared" si="4"/>
        <v>0</v>
      </c>
      <c r="L19" s="2">
        <f t="shared" si="5"/>
        <v>0</v>
      </c>
      <c r="M19" s="9">
        <f t="shared" si="6"/>
        <v>75</v>
      </c>
      <c r="N19" s="20">
        <f t="shared" si="7"/>
        <v>0.20709490740740766</v>
      </c>
      <c r="O19" s="38">
        <v>14</v>
      </c>
    </row>
    <row r="20" spans="1:15" ht="12.75">
      <c r="A20" s="38">
        <v>15</v>
      </c>
      <c r="B20" s="29" t="s">
        <v>30</v>
      </c>
      <c r="C20" s="18">
        <v>0.583333333333333</v>
      </c>
      <c r="D20" s="32">
        <v>0.7949768518518519</v>
      </c>
      <c r="E20" s="19">
        <f t="shared" si="0"/>
        <v>0.21164351851851881</v>
      </c>
      <c r="F20" s="34">
        <v>16</v>
      </c>
      <c r="G20" s="9">
        <f t="shared" si="1"/>
        <v>80</v>
      </c>
      <c r="H20" s="18">
        <v>0.208333333333333</v>
      </c>
      <c r="I20" s="25">
        <f t="shared" si="2"/>
        <v>0.0033101851851858044</v>
      </c>
      <c r="J20" s="26">
        <f t="shared" si="3"/>
        <v>0.0034722222222222225</v>
      </c>
      <c r="K20" s="24">
        <f t="shared" si="4"/>
        <v>5</v>
      </c>
      <c r="L20" s="2">
        <f t="shared" si="5"/>
        <v>5</v>
      </c>
      <c r="M20" s="9">
        <f t="shared" si="6"/>
        <v>75</v>
      </c>
      <c r="N20" s="20">
        <f t="shared" si="7"/>
        <v>0.21164351851851881</v>
      </c>
      <c r="O20" s="38">
        <v>15</v>
      </c>
    </row>
    <row r="21" spans="1:15" ht="12.75">
      <c r="A21" s="38">
        <v>16</v>
      </c>
      <c r="B21" s="29" t="s">
        <v>34</v>
      </c>
      <c r="C21" s="18">
        <v>0.583333333333333</v>
      </c>
      <c r="D21" s="32">
        <v>0.7989236111111112</v>
      </c>
      <c r="E21" s="19">
        <f t="shared" si="0"/>
        <v>0.21559027777777817</v>
      </c>
      <c r="F21" s="34">
        <v>17</v>
      </c>
      <c r="G21" s="9">
        <f t="shared" si="1"/>
        <v>85</v>
      </c>
      <c r="H21" s="18">
        <v>0.208333333333333</v>
      </c>
      <c r="I21" s="25">
        <f t="shared" si="2"/>
        <v>0.0072569444444451625</v>
      </c>
      <c r="J21" s="26">
        <f t="shared" si="3"/>
        <v>0.0076388888888888895</v>
      </c>
      <c r="K21" s="24">
        <f t="shared" si="4"/>
        <v>11</v>
      </c>
      <c r="L21" s="2">
        <f t="shared" si="5"/>
        <v>12</v>
      </c>
      <c r="M21" s="9">
        <f t="shared" si="6"/>
        <v>73</v>
      </c>
      <c r="N21" s="20">
        <f t="shared" si="7"/>
        <v>0.21559027777777817</v>
      </c>
      <c r="O21" s="38">
        <v>16</v>
      </c>
    </row>
    <row r="22" spans="1:15" ht="12.75">
      <c r="A22" s="38">
        <v>17</v>
      </c>
      <c r="B22" s="29" t="s">
        <v>43</v>
      </c>
      <c r="C22" s="18">
        <v>0.583333333333333</v>
      </c>
      <c r="D22" s="32">
        <v>0.7967476851851852</v>
      </c>
      <c r="E22" s="19">
        <f t="shared" si="0"/>
        <v>0.2134143518518522</v>
      </c>
      <c r="F22" s="34">
        <v>16</v>
      </c>
      <c r="G22" s="9">
        <f t="shared" si="1"/>
        <v>80</v>
      </c>
      <c r="H22" s="18">
        <v>0.208333333333333</v>
      </c>
      <c r="I22" s="25">
        <f t="shared" si="2"/>
        <v>0.0050810185185191925</v>
      </c>
      <c r="J22" s="26">
        <f t="shared" si="3"/>
        <v>0.005555555555555556</v>
      </c>
      <c r="K22" s="24">
        <f t="shared" si="4"/>
        <v>8</v>
      </c>
      <c r="L22" s="2">
        <f t="shared" si="5"/>
        <v>8</v>
      </c>
      <c r="M22" s="9">
        <f t="shared" si="6"/>
        <v>72</v>
      </c>
      <c r="N22" s="20">
        <f t="shared" si="7"/>
        <v>0.2134143518518522</v>
      </c>
      <c r="O22" s="38">
        <v>17</v>
      </c>
    </row>
    <row r="23" spans="1:15" ht="12.75">
      <c r="A23" s="38">
        <v>18</v>
      </c>
      <c r="B23" s="29" t="s">
        <v>37</v>
      </c>
      <c r="C23" s="18">
        <v>0.583333333333333</v>
      </c>
      <c r="D23" s="32">
        <v>0.7891435185185185</v>
      </c>
      <c r="E23" s="19">
        <f t="shared" si="0"/>
        <v>0.20581018518518546</v>
      </c>
      <c r="F23" s="34">
        <v>14</v>
      </c>
      <c r="G23" s="9">
        <f t="shared" si="1"/>
        <v>70</v>
      </c>
      <c r="H23" s="18">
        <v>0.208333333333333</v>
      </c>
      <c r="I23" s="25">
        <f t="shared" si="2"/>
        <v>0</v>
      </c>
      <c r="J23" s="26">
        <f t="shared" si="3"/>
        <v>0</v>
      </c>
      <c r="K23" s="24">
        <f t="shared" si="4"/>
        <v>0</v>
      </c>
      <c r="L23" s="2">
        <f t="shared" si="5"/>
        <v>0</v>
      </c>
      <c r="M23" s="9">
        <f t="shared" si="6"/>
        <v>70</v>
      </c>
      <c r="N23" s="20">
        <f t="shared" si="7"/>
        <v>0.20581018518518546</v>
      </c>
      <c r="O23" s="38">
        <v>18</v>
      </c>
    </row>
    <row r="24" spans="1:15" ht="12.75">
      <c r="A24" s="38">
        <v>19</v>
      </c>
      <c r="B24" s="29" t="s">
        <v>48</v>
      </c>
      <c r="C24" s="18">
        <v>0.583333333333333</v>
      </c>
      <c r="D24" s="32">
        <v>0.8018981481481481</v>
      </c>
      <c r="E24" s="19">
        <f t="shared" si="0"/>
        <v>0.21856481481481504</v>
      </c>
      <c r="F24" s="34">
        <v>18</v>
      </c>
      <c r="G24" s="9">
        <f t="shared" si="1"/>
        <v>90</v>
      </c>
      <c r="H24" s="18">
        <v>0.208333333333333</v>
      </c>
      <c r="I24" s="25">
        <f t="shared" si="2"/>
        <v>0.010231481481482035</v>
      </c>
      <c r="J24" s="26">
        <f t="shared" si="3"/>
        <v>0.010416666666666668</v>
      </c>
      <c r="K24" s="24">
        <f t="shared" si="4"/>
        <v>15</v>
      </c>
      <c r="L24" s="2">
        <f t="shared" si="5"/>
        <v>20</v>
      </c>
      <c r="M24" s="9">
        <f t="shared" si="6"/>
        <v>70</v>
      </c>
      <c r="N24" s="20">
        <f t="shared" si="7"/>
        <v>0.21856481481481504</v>
      </c>
      <c r="O24" s="38">
        <v>19</v>
      </c>
    </row>
    <row r="25" spans="1:15" ht="12.75">
      <c r="A25" s="38">
        <v>20</v>
      </c>
      <c r="B25" s="29" t="s">
        <v>49</v>
      </c>
      <c r="C25" s="18">
        <v>0.583333333333333</v>
      </c>
      <c r="D25" s="32">
        <v>0.7927662037037037</v>
      </c>
      <c r="E25" s="19">
        <f t="shared" si="0"/>
        <v>0.20943287037037062</v>
      </c>
      <c r="F25" s="34">
        <v>14</v>
      </c>
      <c r="G25" s="9">
        <f t="shared" si="1"/>
        <v>70</v>
      </c>
      <c r="H25" s="18">
        <v>0.208333333333333</v>
      </c>
      <c r="I25" s="25">
        <f t="shared" si="2"/>
        <v>0.0010995370370376067</v>
      </c>
      <c r="J25" s="26">
        <f t="shared" si="3"/>
        <v>0.001388888888888889</v>
      </c>
      <c r="K25" s="24">
        <f t="shared" si="4"/>
        <v>2</v>
      </c>
      <c r="L25" s="2">
        <f t="shared" si="5"/>
        <v>2</v>
      </c>
      <c r="M25" s="9">
        <f t="shared" si="6"/>
        <v>68</v>
      </c>
      <c r="N25" s="20">
        <f t="shared" si="7"/>
        <v>0.20943287037037062</v>
      </c>
      <c r="O25" s="38">
        <v>20</v>
      </c>
    </row>
    <row r="26" spans="1:15" ht="12.75">
      <c r="A26" s="38">
        <v>21</v>
      </c>
      <c r="B26" s="29" t="s">
        <v>50</v>
      </c>
      <c r="C26" s="18">
        <v>0.583333333333333</v>
      </c>
      <c r="D26" s="32">
        <v>0.7928240740740741</v>
      </c>
      <c r="E26" s="19">
        <f t="shared" si="0"/>
        <v>0.20949074074074103</v>
      </c>
      <c r="F26" s="34">
        <v>14</v>
      </c>
      <c r="G26" s="9">
        <f t="shared" si="1"/>
        <v>70</v>
      </c>
      <c r="H26" s="18">
        <v>0.208333333333333</v>
      </c>
      <c r="I26" s="25">
        <f t="shared" si="2"/>
        <v>0.0011574074074080232</v>
      </c>
      <c r="J26" s="26">
        <f t="shared" si="3"/>
        <v>0.001388888888888889</v>
      </c>
      <c r="K26" s="24">
        <f t="shared" si="4"/>
        <v>2</v>
      </c>
      <c r="L26" s="2">
        <f t="shared" si="5"/>
        <v>2</v>
      </c>
      <c r="M26" s="9">
        <f t="shared" si="6"/>
        <v>68</v>
      </c>
      <c r="N26" s="20">
        <f t="shared" si="7"/>
        <v>0.20949074074074103</v>
      </c>
      <c r="O26" s="38">
        <v>21</v>
      </c>
    </row>
    <row r="27" spans="1:15" ht="12.75">
      <c r="A27" s="38">
        <v>22</v>
      </c>
      <c r="B27" s="29" t="s">
        <v>28</v>
      </c>
      <c r="C27" s="18">
        <v>0.5833333333333334</v>
      </c>
      <c r="D27" s="32">
        <v>0.7801041666666667</v>
      </c>
      <c r="E27" s="19">
        <f t="shared" si="0"/>
        <v>0.19677083333333334</v>
      </c>
      <c r="F27" s="34">
        <v>13</v>
      </c>
      <c r="G27" s="9">
        <f t="shared" si="1"/>
        <v>65</v>
      </c>
      <c r="H27" s="18">
        <v>0.20833333333333334</v>
      </c>
      <c r="I27" s="25">
        <f t="shared" si="2"/>
        <v>0</v>
      </c>
      <c r="J27" s="26">
        <f t="shared" si="3"/>
        <v>0</v>
      </c>
      <c r="K27" s="24">
        <f t="shared" si="4"/>
        <v>0</v>
      </c>
      <c r="L27" s="2">
        <f t="shared" si="5"/>
        <v>0</v>
      </c>
      <c r="M27" s="9">
        <f t="shared" si="6"/>
        <v>65</v>
      </c>
      <c r="N27" s="20">
        <f t="shared" si="7"/>
        <v>0.19677083333333334</v>
      </c>
      <c r="O27" s="38">
        <v>22</v>
      </c>
    </row>
    <row r="28" spans="1:15" ht="12.75">
      <c r="A28" s="38">
        <v>23</v>
      </c>
      <c r="B28" s="30" t="s">
        <v>70</v>
      </c>
      <c r="C28" s="18">
        <v>0.5833333333333334</v>
      </c>
      <c r="D28" s="32">
        <v>0.7835300925925925</v>
      </c>
      <c r="E28" s="19">
        <f t="shared" si="0"/>
        <v>0.20019675925925917</v>
      </c>
      <c r="F28" s="34">
        <v>13</v>
      </c>
      <c r="G28" s="9">
        <f t="shared" si="1"/>
        <v>65</v>
      </c>
      <c r="H28" s="18">
        <v>0.20833333333333334</v>
      </c>
      <c r="I28" s="25">
        <f t="shared" si="2"/>
        <v>0</v>
      </c>
      <c r="J28" s="26">
        <f t="shared" si="3"/>
        <v>0</v>
      </c>
      <c r="K28" s="24">
        <f t="shared" si="4"/>
        <v>0</v>
      </c>
      <c r="L28" s="2">
        <f t="shared" si="5"/>
        <v>0</v>
      </c>
      <c r="M28" s="9">
        <f t="shared" si="6"/>
        <v>65</v>
      </c>
      <c r="N28" s="20">
        <f t="shared" si="7"/>
        <v>0.20019675925925917</v>
      </c>
      <c r="O28" s="38">
        <v>23</v>
      </c>
    </row>
    <row r="29" spans="1:15" ht="12.75">
      <c r="A29" s="38">
        <v>24</v>
      </c>
      <c r="B29" s="29" t="s">
        <v>38</v>
      </c>
      <c r="C29" s="18">
        <v>0.583333333333333</v>
      </c>
      <c r="D29" s="32">
        <v>0.7887847222222222</v>
      </c>
      <c r="E29" s="19">
        <f t="shared" si="0"/>
        <v>0.20545138888888914</v>
      </c>
      <c r="F29" s="34">
        <v>13</v>
      </c>
      <c r="G29" s="9">
        <f t="shared" si="1"/>
        <v>65</v>
      </c>
      <c r="H29" s="18">
        <v>0.208333333333333</v>
      </c>
      <c r="I29" s="25">
        <f t="shared" si="2"/>
        <v>0</v>
      </c>
      <c r="J29" s="26">
        <f t="shared" si="3"/>
        <v>0</v>
      </c>
      <c r="K29" s="24">
        <f t="shared" si="4"/>
        <v>0</v>
      </c>
      <c r="L29" s="2">
        <f t="shared" si="5"/>
        <v>0</v>
      </c>
      <c r="M29" s="9">
        <f t="shared" si="6"/>
        <v>65</v>
      </c>
      <c r="N29" s="20">
        <f t="shared" si="7"/>
        <v>0.20545138888888914</v>
      </c>
      <c r="O29" s="38">
        <v>24</v>
      </c>
    </row>
    <row r="30" spans="1:15" ht="12.75">
      <c r="A30" s="38">
        <v>25</v>
      </c>
      <c r="B30" s="29" t="s">
        <v>39</v>
      </c>
      <c r="C30" s="18">
        <v>0.583333333333333</v>
      </c>
      <c r="D30" s="32">
        <v>0.7920023148148148</v>
      </c>
      <c r="E30" s="19">
        <f t="shared" si="0"/>
        <v>0.20866898148148172</v>
      </c>
      <c r="F30" s="34">
        <v>13</v>
      </c>
      <c r="G30" s="9">
        <f t="shared" si="1"/>
        <v>65</v>
      </c>
      <c r="H30" s="18">
        <v>0.208333333333333</v>
      </c>
      <c r="I30" s="25">
        <f t="shared" si="2"/>
        <v>0.00033564814814870947</v>
      </c>
      <c r="J30" s="26">
        <f t="shared" si="3"/>
        <v>0.0006944444444444445</v>
      </c>
      <c r="K30" s="24">
        <f t="shared" si="4"/>
        <v>1</v>
      </c>
      <c r="L30" s="2">
        <f t="shared" si="5"/>
        <v>1</v>
      </c>
      <c r="M30" s="9">
        <f t="shared" si="6"/>
        <v>64</v>
      </c>
      <c r="N30" s="20">
        <f t="shared" si="7"/>
        <v>0.20866898148148172</v>
      </c>
      <c r="O30" s="38">
        <v>25</v>
      </c>
    </row>
    <row r="31" spans="1:15" ht="12.75">
      <c r="A31" s="38">
        <v>26</v>
      </c>
      <c r="B31" s="29" t="s">
        <v>24</v>
      </c>
      <c r="C31" s="18">
        <v>0.5833333333333334</v>
      </c>
      <c r="D31" s="31">
        <v>0.7744560185185185</v>
      </c>
      <c r="E31" s="19">
        <f t="shared" si="0"/>
        <v>0.19112268518518516</v>
      </c>
      <c r="F31" s="33">
        <v>12</v>
      </c>
      <c r="G31" s="9">
        <f t="shared" si="1"/>
        <v>60</v>
      </c>
      <c r="H31" s="18">
        <v>0.20833333333333334</v>
      </c>
      <c r="I31" s="25">
        <f t="shared" si="2"/>
        <v>0</v>
      </c>
      <c r="J31" s="26">
        <f t="shared" si="3"/>
        <v>0</v>
      </c>
      <c r="K31" s="24">
        <f t="shared" si="4"/>
        <v>0</v>
      </c>
      <c r="L31" s="2">
        <f t="shared" si="5"/>
        <v>0</v>
      </c>
      <c r="M31" s="9">
        <f t="shared" si="6"/>
        <v>60</v>
      </c>
      <c r="N31" s="20">
        <f t="shared" si="7"/>
        <v>0.19112268518518516</v>
      </c>
      <c r="O31" s="38">
        <v>26</v>
      </c>
    </row>
    <row r="32" spans="1:15" ht="12.75">
      <c r="A32" s="38">
        <v>27</v>
      </c>
      <c r="B32" s="30" t="s">
        <v>27</v>
      </c>
      <c r="C32" s="18">
        <v>0.5833333333333334</v>
      </c>
      <c r="D32" s="32">
        <v>0.7777777777777778</v>
      </c>
      <c r="E32" s="19">
        <f t="shared" si="0"/>
        <v>0.19444444444444442</v>
      </c>
      <c r="F32" s="34">
        <v>11</v>
      </c>
      <c r="G32" s="9">
        <f t="shared" si="1"/>
        <v>55</v>
      </c>
      <c r="H32" s="18">
        <v>0.20833333333333334</v>
      </c>
      <c r="I32" s="25">
        <f t="shared" si="2"/>
        <v>0</v>
      </c>
      <c r="J32" s="26">
        <f t="shared" si="3"/>
        <v>0</v>
      </c>
      <c r="K32" s="24">
        <f t="shared" si="4"/>
        <v>0</v>
      </c>
      <c r="L32" s="2">
        <f t="shared" si="5"/>
        <v>0</v>
      </c>
      <c r="M32" s="9">
        <f t="shared" si="6"/>
        <v>55</v>
      </c>
      <c r="N32" s="20">
        <f t="shared" si="7"/>
        <v>0.19444444444444442</v>
      </c>
      <c r="O32" s="38">
        <v>27</v>
      </c>
    </row>
    <row r="33" spans="1:15" ht="12.75">
      <c r="A33" s="38">
        <v>28</v>
      </c>
      <c r="B33" s="29" t="s">
        <v>33</v>
      </c>
      <c r="C33" s="18">
        <v>0.583333333333333</v>
      </c>
      <c r="D33" s="32">
        <v>0.7839699074074074</v>
      </c>
      <c r="E33" s="19">
        <f t="shared" si="0"/>
        <v>0.20063657407407431</v>
      </c>
      <c r="F33" s="34">
        <v>11</v>
      </c>
      <c r="G33" s="9">
        <f t="shared" si="1"/>
        <v>55</v>
      </c>
      <c r="H33" s="18">
        <v>0.208333333333333</v>
      </c>
      <c r="I33" s="25">
        <f t="shared" si="2"/>
        <v>0</v>
      </c>
      <c r="J33" s="26">
        <f t="shared" si="3"/>
        <v>0</v>
      </c>
      <c r="K33" s="24">
        <f t="shared" si="4"/>
        <v>0</v>
      </c>
      <c r="L33" s="2">
        <f t="shared" si="5"/>
        <v>0</v>
      </c>
      <c r="M33" s="9">
        <f t="shared" si="6"/>
        <v>55</v>
      </c>
      <c r="N33" s="20">
        <f t="shared" si="7"/>
        <v>0.20063657407407431</v>
      </c>
      <c r="O33" s="38">
        <v>28</v>
      </c>
    </row>
    <row r="34" spans="1:15" ht="12.75">
      <c r="A34" s="38">
        <v>29</v>
      </c>
      <c r="B34" s="29" t="s">
        <v>41</v>
      </c>
      <c r="C34" s="18">
        <v>0.583333333333333</v>
      </c>
      <c r="D34" s="32">
        <v>0.7906597222222222</v>
      </c>
      <c r="E34" s="19">
        <f t="shared" si="0"/>
        <v>0.2073263888888892</v>
      </c>
      <c r="F34" s="34">
        <v>10</v>
      </c>
      <c r="G34" s="9">
        <f t="shared" si="1"/>
        <v>50</v>
      </c>
      <c r="H34" s="18">
        <v>0.208333333333333</v>
      </c>
      <c r="I34" s="25">
        <f t="shared" si="2"/>
        <v>0</v>
      </c>
      <c r="J34" s="26">
        <f t="shared" si="3"/>
        <v>0</v>
      </c>
      <c r="K34" s="24">
        <f t="shared" si="4"/>
        <v>0</v>
      </c>
      <c r="L34" s="2">
        <f t="shared" si="5"/>
        <v>0</v>
      </c>
      <c r="M34" s="9">
        <f t="shared" si="6"/>
        <v>50</v>
      </c>
      <c r="N34" s="20">
        <f t="shared" si="7"/>
        <v>0.2073263888888892</v>
      </c>
      <c r="O34" s="38">
        <v>29</v>
      </c>
    </row>
    <row r="35" spans="1:15" ht="12.75">
      <c r="A35" s="38">
        <v>30</v>
      </c>
      <c r="B35" s="29" t="s">
        <v>36</v>
      </c>
      <c r="C35" s="18">
        <v>0.583333333333333</v>
      </c>
      <c r="D35" s="32">
        <v>0.7810416666666667</v>
      </c>
      <c r="E35" s="19">
        <f t="shared" si="0"/>
        <v>0.1977083333333337</v>
      </c>
      <c r="F35" s="34">
        <v>7</v>
      </c>
      <c r="G35" s="9">
        <f t="shared" si="1"/>
        <v>35</v>
      </c>
      <c r="H35" s="18">
        <v>0.208333333333333</v>
      </c>
      <c r="I35" s="25">
        <f t="shared" si="2"/>
        <v>0</v>
      </c>
      <c r="J35" s="26">
        <f t="shared" si="3"/>
        <v>0</v>
      </c>
      <c r="K35" s="24">
        <f t="shared" si="4"/>
        <v>0</v>
      </c>
      <c r="L35" s="2">
        <f t="shared" si="5"/>
        <v>0</v>
      </c>
      <c r="M35" s="9">
        <f t="shared" si="6"/>
        <v>35</v>
      </c>
      <c r="N35" s="20">
        <f t="shared" si="7"/>
        <v>0.1977083333333337</v>
      </c>
      <c r="O35" s="38">
        <v>30</v>
      </c>
    </row>
    <row r="36" spans="1:16" ht="12.75">
      <c r="A36" s="38">
        <v>31</v>
      </c>
      <c r="B36" s="29" t="s">
        <v>40</v>
      </c>
      <c r="C36" s="18">
        <v>0.583333333333333</v>
      </c>
      <c r="D36" s="32">
        <v>0.6902777777777778</v>
      </c>
      <c r="E36" s="19">
        <f t="shared" si="0"/>
        <v>0.10694444444444473</v>
      </c>
      <c r="F36" s="34">
        <v>4</v>
      </c>
      <c r="G36" s="9">
        <f t="shared" si="1"/>
        <v>20</v>
      </c>
      <c r="H36" s="18">
        <v>0.208333333333333</v>
      </c>
      <c r="I36" s="25">
        <f t="shared" si="2"/>
        <v>0</v>
      </c>
      <c r="J36" s="26">
        <f t="shared" si="3"/>
        <v>0</v>
      </c>
      <c r="K36" s="24">
        <f t="shared" si="4"/>
        <v>0</v>
      </c>
      <c r="L36" s="2">
        <f t="shared" si="5"/>
        <v>0</v>
      </c>
      <c r="M36" s="9">
        <f t="shared" si="6"/>
        <v>20</v>
      </c>
      <c r="N36" s="20">
        <f t="shared" si="7"/>
        <v>0.10694444444444473</v>
      </c>
      <c r="O36" s="38">
        <v>31</v>
      </c>
      <c r="P36" t="s">
        <v>57</v>
      </c>
    </row>
    <row r="37" spans="1:15" ht="12.75">
      <c r="A37" s="38">
        <v>32</v>
      </c>
      <c r="B37" s="30" t="s">
        <v>26</v>
      </c>
      <c r="C37" s="18">
        <v>0.5833333333333334</v>
      </c>
      <c r="D37" s="31">
        <v>0.8085763888888889</v>
      </c>
      <c r="E37" s="19">
        <f t="shared" si="0"/>
        <v>0.22524305555555557</v>
      </c>
      <c r="F37" s="33">
        <v>9</v>
      </c>
      <c r="G37" s="9">
        <f t="shared" si="1"/>
        <v>45</v>
      </c>
      <c r="H37" s="18">
        <v>0.20833333333333334</v>
      </c>
      <c r="I37" s="25">
        <f t="shared" si="2"/>
        <v>0.01690972222222223</v>
      </c>
      <c r="J37" s="26">
        <f t="shared" si="3"/>
        <v>0.017361111111111112</v>
      </c>
      <c r="K37" s="24">
        <f t="shared" si="4"/>
        <v>25</v>
      </c>
      <c r="L37" s="2">
        <f t="shared" si="5"/>
        <v>40</v>
      </c>
      <c r="M37" s="9">
        <f t="shared" si="6"/>
        <v>5</v>
      </c>
      <c r="N37" s="20">
        <f t="shared" si="7"/>
        <v>0.22524305555555557</v>
      </c>
      <c r="O37" s="38">
        <v>32</v>
      </c>
    </row>
    <row r="38" spans="1:16" ht="12.75">
      <c r="A38" s="38" t="s">
        <v>64</v>
      </c>
      <c r="B38" s="29" t="s">
        <v>63</v>
      </c>
      <c r="C38" s="18">
        <v>0.583333333333333</v>
      </c>
      <c r="D38" s="36">
        <v>0.9166666666666666</v>
      </c>
      <c r="E38" s="19">
        <f t="shared" si="0"/>
        <v>0.3333333333333336</v>
      </c>
      <c r="F38" s="34">
        <v>0</v>
      </c>
      <c r="G38" s="9">
        <f t="shared" si="1"/>
        <v>0</v>
      </c>
      <c r="H38" s="18">
        <v>0.208333333333333</v>
      </c>
      <c r="I38" s="25">
        <f t="shared" si="2"/>
        <v>0.12500000000000058</v>
      </c>
      <c r="J38" s="26">
        <f t="shared" si="3"/>
        <v>0.12569444444444444</v>
      </c>
      <c r="K38" s="24">
        <f t="shared" si="4"/>
        <v>181</v>
      </c>
      <c r="L38" s="2" t="str">
        <f t="shared" si="5"/>
        <v>neklasifikováno</v>
      </c>
      <c r="M38" s="9" t="str">
        <f t="shared" si="6"/>
        <v>neklasifikováno</v>
      </c>
      <c r="N38" s="20">
        <f t="shared" si="7"/>
        <v>0.3333333333333336</v>
      </c>
      <c r="O38" s="38" t="s">
        <v>64</v>
      </c>
      <c r="P38" t="s">
        <v>62</v>
      </c>
    </row>
    <row r="39" ht="12.75">
      <c r="B39" s="29" t="s">
        <v>59</v>
      </c>
    </row>
    <row r="40" ht="18.75" thickBot="1">
      <c r="B40" s="28" t="s">
        <v>12</v>
      </c>
    </row>
    <row r="41" spans="1:15" s="2" customFormat="1" ht="44.25" customHeight="1" thickBot="1">
      <c r="A41" s="6" t="s">
        <v>0</v>
      </c>
      <c r="B41" s="6" t="s">
        <v>1</v>
      </c>
      <c r="C41" s="6" t="s">
        <v>2</v>
      </c>
      <c r="D41" s="6" t="s">
        <v>3</v>
      </c>
      <c r="E41" s="6" t="s">
        <v>4</v>
      </c>
      <c r="F41" s="6" t="s">
        <v>5</v>
      </c>
      <c r="G41" s="10" t="s">
        <v>6</v>
      </c>
      <c r="H41" s="6" t="s">
        <v>9</v>
      </c>
      <c r="I41" s="6" t="s">
        <v>7</v>
      </c>
      <c r="J41" s="6" t="s">
        <v>7</v>
      </c>
      <c r="K41" s="6" t="s">
        <v>10</v>
      </c>
      <c r="L41" s="10" t="s">
        <v>15</v>
      </c>
      <c r="M41" s="10" t="s">
        <v>8</v>
      </c>
      <c r="N41" s="10" t="s">
        <v>4</v>
      </c>
      <c r="O41" s="10" t="s">
        <v>14</v>
      </c>
    </row>
    <row r="42" spans="1:15" ht="12.75">
      <c r="A42" s="38">
        <v>1</v>
      </c>
      <c r="B42" s="39" t="s">
        <v>76</v>
      </c>
      <c r="C42" s="18">
        <v>0.583333333333333</v>
      </c>
      <c r="D42" s="35">
        <v>0.7921875</v>
      </c>
      <c r="E42" s="19">
        <f aca="true" t="shared" si="8" ref="E42:E55">SUM(D42-C42)</f>
        <v>0.208854166666667</v>
      </c>
      <c r="F42" s="34">
        <v>17</v>
      </c>
      <c r="G42" s="9">
        <f aca="true" t="shared" si="9" ref="G42:G55">SUM(F42*5)</f>
        <v>85</v>
      </c>
      <c r="H42" s="18">
        <v>0.208333333333333</v>
      </c>
      <c r="I42" s="25">
        <f aca="true" t="shared" si="10" ref="I42:I55">IF(E42&lt;=H42,0,IF(E42&gt;H42,E42-H42))</f>
        <v>0.0005208333333339976</v>
      </c>
      <c r="J42" s="26">
        <f aca="true" t="shared" si="11" ref="J42:J55">CEILING(I42,1/1440)</f>
        <v>0.0006944444444444445</v>
      </c>
      <c r="K42" s="24">
        <f aca="true" t="shared" si="12" ref="K42:K55">MINUTE(J42)+60*HOUR(J42)</f>
        <v>1</v>
      </c>
      <c r="L42" s="2">
        <f aca="true" t="shared" si="13" ref="L42:L55">IF(K42&lt;=0,0,IF(K42&lt;10,K42,IF(K42&lt;61,10+2*(K42-10),IF(K42&gt;=61,"neklasifikováno"))))</f>
        <v>1</v>
      </c>
      <c r="M42" s="9">
        <f aca="true" t="shared" si="14" ref="M42:M55">IF(L42="neklasifikováno","neklasifikováno",SUM(G42-L42))</f>
        <v>84</v>
      </c>
      <c r="N42" s="20">
        <f aca="true" t="shared" si="15" ref="N42:N55">SUM(D42-C42)</f>
        <v>0.208854166666667</v>
      </c>
      <c r="O42" s="38">
        <v>1</v>
      </c>
    </row>
    <row r="43" spans="1:15" ht="12.75">
      <c r="A43" s="38">
        <v>2</v>
      </c>
      <c r="B43" s="39" t="s">
        <v>71</v>
      </c>
      <c r="C43" s="18">
        <v>0.583333333333333</v>
      </c>
      <c r="D43" s="35">
        <v>0.7897569444444444</v>
      </c>
      <c r="E43" s="19">
        <f t="shared" si="8"/>
        <v>0.2064236111111114</v>
      </c>
      <c r="F43" s="34">
        <v>14</v>
      </c>
      <c r="G43" s="9">
        <f t="shared" si="9"/>
        <v>70</v>
      </c>
      <c r="H43" s="18">
        <v>0.208333333333333</v>
      </c>
      <c r="I43" s="25">
        <f t="shared" si="10"/>
        <v>0</v>
      </c>
      <c r="J43" s="26">
        <f t="shared" si="11"/>
        <v>0</v>
      </c>
      <c r="K43" s="24">
        <f t="shared" si="12"/>
        <v>0</v>
      </c>
      <c r="L43" s="2">
        <f t="shared" si="13"/>
        <v>0</v>
      </c>
      <c r="M43" s="9">
        <f t="shared" si="14"/>
        <v>70</v>
      </c>
      <c r="N43" s="20">
        <f t="shared" si="15"/>
        <v>0.2064236111111114</v>
      </c>
      <c r="O43" s="38">
        <v>2</v>
      </c>
    </row>
    <row r="44" spans="1:15" ht="12.75">
      <c r="A44" s="38">
        <v>3</v>
      </c>
      <c r="B44" s="39" t="s">
        <v>72</v>
      </c>
      <c r="C44" s="18">
        <v>0.583333333333333</v>
      </c>
      <c r="D44" s="35">
        <v>0.7936226851851852</v>
      </c>
      <c r="E44" s="19">
        <f t="shared" si="8"/>
        <v>0.21028935185185216</v>
      </c>
      <c r="F44" s="34">
        <v>14</v>
      </c>
      <c r="G44" s="9">
        <f t="shared" si="9"/>
        <v>70</v>
      </c>
      <c r="H44" s="18">
        <v>0.208333333333333</v>
      </c>
      <c r="I44" s="25">
        <f t="shared" si="10"/>
        <v>0.001956018518519148</v>
      </c>
      <c r="J44" s="26">
        <f t="shared" si="11"/>
        <v>0.0020833333333333333</v>
      </c>
      <c r="K44" s="24">
        <f t="shared" si="12"/>
        <v>3</v>
      </c>
      <c r="L44" s="2">
        <f t="shared" si="13"/>
        <v>3</v>
      </c>
      <c r="M44" s="9">
        <f t="shared" si="14"/>
        <v>67</v>
      </c>
      <c r="N44" s="20">
        <f t="shared" si="15"/>
        <v>0.21028935185185216</v>
      </c>
      <c r="O44" s="38">
        <v>3</v>
      </c>
    </row>
    <row r="45" spans="1:15" ht="12.75">
      <c r="A45" s="38">
        <v>4</v>
      </c>
      <c r="B45" s="29" t="s">
        <v>53</v>
      </c>
      <c r="C45" s="18">
        <v>0.583333333333333</v>
      </c>
      <c r="D45" s="35">
        <v>0.7881828703703704</v>
      </c>
      <c r="E45" s="19">
        <f t="shared" si="8"/>
        <v>0.20484953703703734</v>
      </c>
      <c r="F45" s="34">
        <v>13</v>
      </c>
      <c r="G45" s="9">
        <f t="shared" si="9"/>
        <v>65</v>
      </c>
      <c r="H45" s="18">
        <v>0.208333333333333</v>
      </c>
      <c r="I45" s="25">
        <f t="shared" si="10"/>
        <v>0</v>
      </c>
      <c r="J45" s="26">
        <f t="shared" si="11"/>
        <v>0</v>
      </c>
      <c r="K45" s="24">
        <f t="shared" si="12"/>
        <v>0</v>
      </c>
      <c r="L45" s="2">
        <f t="shared" si="13"/>
        <v>0</v>
      </c>
      <c r="M45" s="9">
        <f t="shared" si="14"/>
        <v>65</v>
      </c>
      <c r="N45" s="20">
        <f t="shared" si="15"/>
        <v>0.20484953703703734</v>
      </c>
      <c r="O45" s="38">
        <v>4</v>
      </c>
    </row>
    <row r="46" spans="1:15" ht="12.75">
      <c r="A46" s="38">
        <v>5</v>
      </c>
      <c r="B46" s="29" t="s">
        <v>18</v>
      </c>
      <c r="C46" s="18">
        <v>0.5833333333333334</v>
      </c>
      <c r="D46" s="31">
        <v>0.7963888888888889</v>
      </c>
      <c r="E46" s="19">
        <f t="shared" si="8"/>
        <v>0.21305555555555555</v>
      </c>
      <c r="F46" s="33">
        <v>14</v>
      </c>
      <c r="G46" s="9">
        <f t="shared" si="9"/>
        <v>70</v>
      </c>
      <c r="H46" s="18">
        <v>0.20833333333333334</v>
      </c>
      <c r="I46" s="25">
        <f t="shared" si="10"/>
        <v>0.004722222222222211</v>
      </c>
      <c r="J46" s="26">
        <f t="shared" si="11"/>
        <v>0.004861111111111111</v>
      </c>
      <c r="K46" s="24">
        <f t="shared" si="12"/>
        <v>7</v>
      </c>
      <c r="L46" s="2">
        <f t="shared" si="13"/>
        <v>7</v>
      </c>
      <c r="M46" s="9">
        <f t="shared" si="14"/>
        <v>63</v>
      </c>
      <c r="N46" s="20">
        <f t="shared" si="15"/>
        <v>0.21305555555555555</v>
      </c>
      <c r="O46" s="38">
        <v>5</v>
      </c>
    </row>
    <row r="47" spans="1:15" ht="12.75">
      <c r="A47" s="38">
        <v>6</v>
      </c>
      <c r="B47" s="29" t="s">
        <v>22</v>
      </c>
      <c r="C47" s="18">
        <v>0.583333333333333</v>
      </c>
      <c r="D47" s="35">
        <v>0.7994791666666666</v>
      </c>
      <c r="E47" s="19">
        <f t="shared" si="8"/>
        <v>0.2161458333333336</v>
      </c>
      <c r="F47" s="34">
        <v>15</v>
      </c>
      <c r="G47" s="9">
        <f t="shared" si="9"/>
        <v>75</v>
      </c>
      <c r="H47" s="18">
        <v>0.208333333333333</v>
      </c>
      <c r="I47" s="25">
        <f t="shared" si="10"/>
        <v>0.007812500000000583</v>
      </c>
      <c r="J47" s="26">
        <f t="shared" si="11"/>
        <v>0.008333333333333333</v>
      </c>
      <c r="K47" s="24">
        <f t="shared" si="12"/>
        <v>12</v>
      </c>
      <c r="L47" s="2">
        <f t="shared" si="13"/>
        <v>14</v>
      </c>
      <c r="M47" s="9">
        <f t="shared" si="14"/>
        <v>61</v>
      </c>
      <c r="N47" s="20">
        <f t="shared" si="15"/>
        <v>0.2161458333333336</v>
      </c>
      <c r="O47" s="38">
        <v>6</v>
      </c>
    </row>
    <row r="48" spans="1:15" ht="12.75">
      <c r="A48" s="38">
        <v>7</v>
      </c>
      <c r="B48" s="29" t="s">
        <v>20</v>
      </c>
      <c r="C48" s="18">
        <v>0.5833333333333334</v>
      </c>
      <c r="D48" s="31">
        <v>0.7883796296296296</v>
      </c>
      <c r="E48" s="19">
        <f t="shared" si="8"/>
        <v>0.20504629629629623</v>
      </c>
      <c r="F48" s="33">
        <v>12</v>
      </c>
      <c r="G48" s="9">
        <f t="shared" si="9"/>
        <v>60</v>
      </c>
      <c r="H48" s="18">
        <v>0.20833333333333334</v>
      </c>
      <c r="I48" s="25">
        <f t="shared" si="10"/>
        <v>0</v>
      </c>
      <c r="J48" s="26">
        <f t="shared" si="11"/>
        <v>0</v>
      </c>
      <c r="K48" s="24">
        <f t="shared" si="12"/>
        <v>0</v>
      </c>
      <c r="L48" s="2">
        <f t="shared" si="13"/>
        <v>0</v>
      </c>
      <c r="M48" s="9">
        <f t="shared" si="14"/>
        <v>60</v>
      </c>
      <c r="N48" s="20">
        <f t="shared" si="15"/>
        <v>0.20504629629629623</v>
      </c>
      <c r="O48" s="38">
        <v>7</v>
      </c>
    </row>
    <row r="49" spans="1:15" ht="12.75">
      <c r="A49" s="38">
        <v>8</v>
      </c>
      <c r="B49" s="29" t="s">
        <v>19</v>
      </c>
      <c r="C49" s="18">
        <v>0.5833333333333334</v>
      </c>
      <c r="D49" s="31">
        <v>0.7948958333333334</v>
      </c>
      <c r="E49" s="19">
        <f t="shared" si="8"/>
        <v>0.2115625</v>
      </c>
      <c r="F49" s="33">
        <v>13</v>
      </c>
      <c r="G49" s="9">
        <f t="shared" si="9"/>
        <v>65</v>
      </c>
      <c r="H49" s="18">
        <v>0.20833333333333334</v>
      </c>
      <c r="I49" s="25">
        <f t="shared" si="10"/>
        <v>0.003229166666666644</v>
      </c>
      <c r="J49" s="26">
        <f t="shared" si="11"/>
        <v>0.0034722222222222225</v>
      </c>
      <c r="K49" s="24">
        <f t="shared" si="12"/>
        <v>5</v>
      </c>
      <c r="L49" s="2">
        <f t="shared" si="13"/>
        <v>5</v>
      </c>
      <c r="M49" s="9">
        <f t="shared" si="14"/>
        <v>60</v>
      </c>
      <c r="N49" s="20">
        <f t="shared" si="15"/>
        <v>0.2115625</v>
      </c>
      <c r="O49" s="38">
        <v>8</v>
      </c>
    </row>
    <row r="50" spans="1:15" ht="12.75">
      <c r="A50" s="38">
        <v>9</v>
      </c>
      <c r="B50" s="29" t="s">
        <v>54</v>
      </c>
      <c r="C50" s="18">
        <v>0.583333333333333</v>
      </c>
      <c r="D50" s="35">
        <v>0.7918981481481482</v>
      </c>
      <c r="E50" s="19">
        <f t="shared" si="8"/>
        <v>0.20856481481481515</v>
      </c>
      <c r="F50" s="34">
        <v>12</v>
      </c>
      <c r="G50" s="9">
        <f t="shared" si="9"/>
        <v>60</v>
      </c>
      <c r="H50" s="18">
        <v>0.208333333333333</v>
      </c>
      <c r="I50" s="25">
        <f t="shared" si="10"/>
        <v>0.00023148148148213754</v>
      </c>
      <c r="J50" s="26">
        <f t="shared" si="11"/>
        <v>0.0006944444444444445</v>
      </c>
      <c r="K50" s="24">
        <f t="shared" si="12"/>
        <v>1</v>
      </c>
      <c r="L50" s="2">
        <f t="shared" si="13"/>
        <v>1</v>
      </c>
      <c r="M50" s="9">
        <f t="shared" si="14"/>
        <v>59</v>
      </c>
      <c r="N50" s="20">
        <f t="shared" si="15"/>
        <v>0.20856481481481515</v>
      </c>
      <c r="O50" s="38">
        <v>9</v>
      </c>
    </row>
    <row r="51" spans="1:15" ht="12.75">
      <c r="A51" s="38">
        <v>10</v>
      </c>
      <c r="B51" s="29" t="s">
        <v>52</v>
      </c>
      <c r="C51" s="18">
        <v>0.583333333333333</v>
      </c>
      <c r="D51" s="35">
        <v>0.7737962962962963</v>
      </c>
      <c r="E51" s="19">
        <f t="shared" si="8"/>
        <v>0.19046296296296328</v>
      </c>
      <c r="F51" s="34">
        <v>11</v>
      </c>
      <c r="G51" s="9">
        <f t="shared" si="9"/>
        <v>55</v>
      </c>
      <c r="H51" s="18">
        <v>0.208333333333333</v>
      </c>
      <c r="I51" s="25">
        <f t="shared" si="10"/>
        <v>0</v>
      </c>
      <c r="J51" s="26">
        <f t="shared" si="11"/>
        <v>0</v>
      </c>
      <c r="K51" s="24">
        <f t="shared" si="12"/>
        <v>0</v>
      </c>
      <c r="L51" s="2">
        <f t="shared" si="13"/>
        <v>0</v>
      </c>
      <c r="M51" s="9">
        <f t="shared" si="14"/>
        <v>55</v>
      </c>
      <c r="N51" s="20">
        <f t="shared" si="15"/>
        <v>0.19046296296296328</v>
      </c>
      <c r="O51" s="38">
        <v>10</v>
      </c>
    </row>
    <row r="52" spans="1:15" ht="12.75">
      <c r="A52" s="38">
        <v>11</v>
      </c>
      <c r="B52" s="29" t="s">
        <v>51</v>
      </c>
      <c r="C52" s="18">
        <v>0.5833333333333334</v>
      </c>
      <c r="D52" s="32">
        <v>0.7860532407407407</v>
      </c>
      <c r="E52" s="19">
        <f t="shared" si="8"/>
        <v>0.2027199074074073</v>
      </c>
      <c r="F52" s="34">
        <v>11</v>
      </c>
      <c r="G52" s="9">
        <f t="shared" si="9"/>
        <v>55</v>
      </c>
      <c r="H52" s="18">
        <v>0.20833333333333334</v>
      </c>
      <c r="I52" s="25">
        <f t="shared" si="10"/>
        <v>0</v>
      </c>
      <c r="J52" s="26">
        <f t="shared" si="11"/>
        <v>0</v>
      </c>
      <c r="K52" s="24">
        <f t="shared" si="12"/>
        <v>0</v>
      </c>
      <c r="L52" s="2">
        <f t="shared" si="13"/>
        <v>0</v>
      </c>
      <c r="M52" s="9">
        <f t="shared" si="14"/>
        <v>55</v>
      </c>
      <c r="N52" s="20">
        <f t="shared" si="15"/>
        <v>0.2027199074074073</v>
      </c>
      <c r="O52" s="38">
        <v>11</v>
      </c>
    </row>
    <row r="53" spans="1:15" ht="12.75">
      <c r="A53" s="38">
        <v>11</v>
      </c>
      <c r="B53" s="29" t="s">
        <v>21</v>
      </c>
      <c r="C53" s="18">
        <v>0.583333333333333</v>
      </c>
      <c r="D53" s="35">
        <v>0.7860532407407407</v>
      </c>
      <c r="E53" s="19">
        <f t="shared" si="8"/>
        <v>0.20271990740740764</v>
      </c>
      <c r="F53" s="34">
        <v>11</v>
      </c>
      <c r="G53" s="9">
        <f t="shared" si="9"/>
        <v>55</v>
      </c>
      <c r="H53" s="18">
        <v>0.208333333333333</v>
      </c>
      <c r="I53" s="25">
        <f t="shared" si="10"/>
        <v>0</v>
      </c>
      <c r="J53" s="26">
        <f t="shared" si="11"/>
        <v>0</v>
      </c>
      <c r="K53" s="24">
        <f t="shared" si="12"/>
        <v>0</v>
      </c>
      <c r="L53" s="2">
        <f t="shared" si="13"/>
        <v>0</v>
      </c>
      <c r="M53" s="9">
        <f t="shared" si="14"/>
        <v>55</v>
      </c>
      <c r="N53" s="20">
        <f t="shared" si="15"/>
        <v>0.20271990740740764</v>
      </c>
      <c r="O53" s="38">
        <v>11</v>
      </c>
    </row>
    <row r="54" spans="1:15" ht="12.75">
      <c r="A54" s="38">
        <v>13</v>
      </c>
      <c r="B54" s="29" t="s">
        <v>55</v>
      </c>
      <c r="C54" s="18">
        <v>0.583333333333333</v>
      </c>
      <c r="D54" s="35">
        <v>0.7861458333333333</v>
      </c>
      <c r="E54" s="19">
        <f t="shared" si="8"/>
        <v>0.20281250000000028</v>
      </c>
      <c r="F54" s="34">
        <v>9</v>
      </c>
      <c r="G54" s="9">
        <f t="shared" si="9"/>
        <v>45</v>
      </c>
      <c r="H54" s="18">
        <v>0.208333333333333</v>
      </c>
      <c r="I54" s="25">
        <f t="shared" si="10"/>
        <v>0</v>
      </c>
      <c r="J54" s="26">
        <f t="shared" si="11"/>
        <v>0</v>
      </c>
      <c r="K54" s="24">
        <f t="shared" si="12"/>
        <v>0</v>
      </c>
      <c r="L54" s="2">
        <f t="shared" si="13"/>
        <v>0</v>
      </c>
      <c r="M54" s="9">
        <f t="shared" si="14"/>
        <v>45</v>
      </c>
      <c r="N54" s="20">
        <f t="shared" si="15"/>
        <v>0.20281250000000028</v>
      </c>
      <c r="O54" s="38">
        <v>13</v>
      </c>
    </row>
    <row r="55" spans="1:15" ht="12.75">
      <c r="A55" s="38">
        <v>14</v>
      </c>
      <c r="B55" s="29" t="s">
        <v>23</v>
      </c>
      <c r="C55" s="18">
        <v>0.583333333333333</v>
      </c>
      <c r="D55" s="35">
        <v>0.8311574074074074</v>
      </c>
      <c r="E55" s="19">
        <f t="shared" si="8"/>
        <v>0.24782407407407436</v>
      </c>
      <c r="F55" s="34">
        <v>13</v>
      </c>
      <c r="G55" s="9">
        <f t="shared" si="9"/>
        <v>65</v>
      </c>
      <c r="H55" s="18">
        <v>0.208333333333333</v>
      </c>
      <c r="I55" s="25">
        <f t="shared" si="10"/>
        <v>0.039490740740741354</v>
      </c>
      <c r="J55" s="26">
        <f t="shared" si="11"/>
        <v>0.03958333333333333</v>
      </c>
      <c r="K55" s="24">
        <f t="shared" si="12"/>
        <v>57</v>
      </c>
      <c r="L55" s="2">
        <f t="shared" si="13"/>
        <v>104</v>
      </c>
      <c r="M55" s="9">
        <f t="shared" si="14"/>
        <v>-39</v>
      </c>
      <c r="N55" s="20">
        <f t="shared" si="15"/>
        <v>0.24782407407407436</v>
      </c>
      <c r="O55" s="38">
        <v>14</v>
      </c>
    </row>
    <row r="56" spans="2:14" ht="12.75">
      <c r="B56" s="29"/>
      <c r="C56" s="18"/>
      <c r="E56" s="19"/>
      <c r="G56" s="9"/>
      <c r="H56" s="18"/>
      <c r="I56" s="25"/>
      <c r="J56" s="26"/>
      <c r="L56" s="2"/>
      <c r="M56" s="9"/>
      <c r="N56" s="20"/>
    </row>
    <row r="58" ht="18.75" thickBot="1">
      <c r="B58" s="28" t="s">
        <v>13</v>
      </c>
    </row>
    <row r="59" spans="1:15" s="2" customFormat="1" ht="44.25" customHeight="1" thickBot="1">
      <c r="A59" s="6" t="s">
        <v>0</v>
      </c>
      <c r="B59" s="6" t="s">
        <v>1</v>
      </c>
      <c r="C59" s="6" t="s">
        <v>2</v>
      </c>
      <c r="D59" s="6" t="s">
        <v>3</v>
      </c>
      <c r="E59" s="6" t="s">
        <v>4</v>
      </c>
      <c r="F59" s="6" t="s">
        <v>5</v>
      </c>
      <c r="G59" s="10" t="s">
        <v>6</v>
      </c>
      <c r="H59" s="6" t="s">
        <v>9</v>
      </c>
      <c r="I59" s="6" t="s">
        <v>7</v>
      </c>
      <c r="J59" s="6" t="s">
        <v>7</v>
      </c>
      <c r="K59" s="6" t="s">
        <v>10</v>
      </c>
      <c r="L59" s="10" t="s">
        <v>15</v>
      </c>
      <c r="M59" s="10" t="s">
        <v>8</v>
      </c>
      <c r="N59" s="10" t="s">
        <v>4</v>
      </c>
      <c r="O59" s="10" t="s">
        <v>14</v>
      </c>
    </row>
    <row r="60" spans="1:15" ht="12.75">
      <c r="A60" s="38">
        <v>1</v>
      </c>
      <c r="B60" s="39" t="s">
        <v>73</v>
      </c>
      <c r="C60" s="18">
        <v>0.5833333333333334</v>
      </c>
      <c r="D60" s="31">
        <v>0.7860069444444444</v>
      </c>
      <c r="E60" s="19">
        <f aca="true" t="shared" si="16" ref="E60:E65">SUM(D60-C60)</f>
        <v>0.20267361111111104</v>
      </c>
      <c r="F60" s="33">
        <v>15</v>
      </c>
      <c r="G60" s="9">
        <f aca="true" t="shared" si="17" ref="G60:G65">SUM(F60*5)</f>
        <v>75</v>
      </c>
      <c r="H60" s="18">
        <v>0.20833333333333334</v>
      </c>
      <c r="I60" s="25">
        <f aca="true" t="shared" si="18" ref="I60:I65">IF(E60&lt;=H60,0,IF(E60&gt;H60,E60-H60))</f>
        <v>0</v>
      </c>
      <c r="J60" s="26">
        <f aca="true" t="shared" si="19" ref="J60:J65">CEILING(I60,1/1440)</f>
        <v>0</v>
      </c>
      <c r="K60" s="24">
        <f aca="true" t="shared" si="20" ref="K60:K65">MINUTE(J60)+60*HOUR(J60)</f>
        <v>0</v>
      </c>
      <c r="L60" s="2">
        <f aca="true" t="shared" si="21" ref="L60:L65">IF(K60&lt;=0,0,IF(K60&lt;10,K60,IF(K60&lt;61,10+2*(K60-10),IF(K60&gt;=61,"neklasifikováno"))))</f>
        <v>0</v>
      </c>
      <c r="M60" s="9">
        <f aca="true" t="shared" si="22" ref="M60:M65">IF(L60="neklasifikováno","neklasifikováno",SUM(G60-L60))</f>
        <v>75</v>
      </c>
      <c r="N60" s="20">
        <f aca="true" t="shared" si="23" ref="N60:N65">SUM(D60-C60)</f>
        <v>0.20267361111111104</v>
      </c>
      <c r="O60" s="38">
        <v>1</v>
      </c>
    </row>
    <row r="61" spans="1:15" ht="12.75">
      <c r="A61" s="38">
        <v>2</v>
      </c>
      <c r="B61" s="39" t="s">
        <v>74</v>
      </c>
      <c r="C61" s="18">
        <v>0.5833333333333334</v>
      </c>
      <c r="D61" s="31">
        <v>0.7934606481481481</v>
      </c>
      <c r="E61" s="19">
        <f t="shared" si="16"/>
        <v>0.21012731481481473</v>
      </c>
      <c r="F61" s="33">
        <v>13</v>
      </c>
      <c r="G61" s="9">
        <f t="shared" si="17"/>
        <v>65</v>
      </c>
      <c r="H61" s="18">
        <v>0.20833333333333334</v>
      </c>
      <c r="I61" s="25">
        <f t="shared" si="18"/>
        <v>0.0017939814814813826</v>
      </c>
      <c r="J61" s="26">
        <f t="shared" si="19"/>
        <v>0.0020833333333333333</v>
      </c>
      <c r="K61" s="24">
        <f t="shared" si="20"/>
        <v>3</v>
      </c>
      <c r="L61" s="2">
        <f t="shared" si="21"/>
        <v>3</v>
      </c>
      <c r="M61" s="9">
        <f t="shared" si="22"/>
        <v>62</v>
      </c>
      <c r="N61" s="20">
        <f t="shared" si="23"/>
        <v>0.21012731481481473</v>
      </c>
      <c r="O61" s="38">
        <v>2</v>
      </c>
    </row>
    <row r="62" spans="1:15" ht="12.75">
      <c r="A62" s="38">
        <v>3</v>
      </c>
      <c r="B62" s="39" t="s">
        <v>75</v>
      </c>
      <c r="C62" s="18">
        <v>0.583333333333333</v>
      </c>
      <c r="D62" s="35">
        <v>0.7841782407407408</v>
      </c>
      <c r="E62" s="19">
        <f t="shared" si="16"/>
        <v>0.2008449074074078</v>
      </c>
      <c r="F62" s="34">
        <v>12</v>
      </c>
      <c r="G62" s="9">
        <f t="shared" si="17"/>
        <v>60</v>
      </c>
      <c r="H62" s="18">
        <v>0.208333333333333</v>
      </c>
      <c r="I62" s="25">
        <f t="shared" si="18"/>
        <v>0</v>
      </c>
      <c r="J62" s="26">
        <f t="shared" si="19"/>
        <v>0</v>
      </c>
      <c r="K62" s="24">
        <f t="shared" si="20"/>
        <v>0</v>
      </c>
      <c r="L62" s="2">
        <f t="shared" si="21"/>
        <v>0</v>
      </c>
      <c r="M62" s="9">
        <f t="shared" si="22"/>
        <v>60</v>
      </c>
      <c r="N62" s="20">
        <f t="shared" si="23"/>
        <v>0.2008449074074078</v>
      </c>
      <c r="O62" s="38">
        <v>3</v>
      </c>
    </row>
    <row r="63" spans="1:15" ht="12.75">
      <c r="A63" s="38">
        <v>4</v>
      </c>
      <c r="B63" s="29" t="s">
        <v>56</v>
      </c>
      <c r="C63" s="18">
        <v>0.583333333333333</v>
      </c>
      <c r="D63" s="35">
        <v>0.7842592592592593</v>
      </c>
      <c r="E63" s="19">
        <f t="shared" si="16"/>
        <v>0.20092592592592629</v>
      </c>
      <c r="F63" s="34">
        <v>10</v>
      </c>
      <c r="G63" s="9">
        <f t="shared" si="17"/>
        <v>50</v>
      </c>
      <c r="H63" s="18">
        <v>0.208333333333333</v>
      </c>
      <c r="I63" s="25">
        <f t="shared" si="18"/>
        <v>0</v>
      </c>
      <c r="J63" s="26">
        <f t="shared" si="19"/>
        <v>0</v>
      </c>
      <c r="K63" s="24">
        <f t="shared" si="20"/>
        <v>0</v>
      </c>
      <c r="L63" s="2">
        <f t="shared" si="21"/>
        <v>0</v>
      </c>
      <c r="M63" s="9">
        <f t="shared" si="22"/>
        <v>50</v>
      </c>
      <c r="N63" s="20">
        <f t="shared" si="23"/>
        <v>0.20092592592592629</v>
      </c>
      <c r="O63" s="38">
        <v>4</v>
      </c>
    </row>
    <row r="64" spans="1:16" ht="12.75">
      <c r="A64" s="38" t="s">
        <v>64</v>
      </c>
      <c r="B64" s="29" t="s">
        <v>17</v>
      </c>
      <c r="C64" s="18">
        <v>0.583333333333333</v>
      </c>
      <c r="D64" s="35">
        <v>0.7429513888888889</v>
      </c>
      <c r="E64" s="19">
        <f t="shared" si="16"/>
        <v>0.15961805555555586</v>
      </c>
      <c r="F64" s="34">
        <v>5</v>
      </c>
      <c r="G64" s="9">
        <f t="shared" si="17"/>
        <v>25</v>
      </c>
      <c r="H64" s="18">
        <v>0.208333333333333</v>
      </c>
      <c r="I64" s="25">
        <f t="shared" si="18"/>
        <v>0</v>
      </c>
      <c r="J64" s="26">
        <f t="shared" si="19"/>
        <v>0</v>
      </c>
      <c r="K64" s="24">
        <f t="shared" si="20"/>
        <v>0</v>
      </c>
      <c r="L64" s="2">
        <f t="shared" si="21"/>
        <v>0</v>
      </c>
      <c r="M64" s="9">
        <f t="shared" si="22"/>
        <v>25</v>
      </c>
      <c r="N64" s="20">
        <f t="shared" si="23"/>
        <v>0.15961805555555586</v>
      </c>
      <c r="O64" s="38" t="s">
        <v>64</v>
      </c>
      <c r="P64" t="s">
        <v>65</v>
      </c>
    </row>
    <row r="65" spans="1:16" ht="12.75">
      <c r="A65" s="38" t="s">
        <v>64</v>
      </c>
      <c r="B65" s="29" t="s">
        <v>16</v>
      </c>
      <c r="C65" s="18">
        <v>0.583333333333333</v>
      </c>
      <c r="D65" s="32">
        <v>0.9166666666666666</v>
      </c>
      <c r="E65" s="19">
        <f t="shared" si="16"/>
        <v>0.3333333333333336</v>
      </c>
      <c r="F65" s="34">
        <v>0</v>
      </c>
      <c r="G65" s="9">
        <f t="shared" si="17"/>
        <v>0</v>
      </c>
      <c r="H65" s="18">
        <v>0.208333333333333</v>
      </c>
      <c r="I65" s="25">
        <f t="shared" si="18"/>
        <v>0.12500000000000058</v>
      </c>
      <c r="J65" s="26">
        <f t="shared" si="19"/>
        <v>0.12569444444444444</v>
      </c>
      <c r="K65" s="24">
        <f t="shared" si="20"/>
        <v>181</v>
      </c>
      <c r="L65" s="2" t="str">
        <f t="shared" si="21"/>
        <v>neklasifikováno</v>
      </c>
      <c r="M65" s="9" t="str">
        <f t="shared" si="22"/>
        <v>neklasifikováno</v>
      </c>
      <c r="N65" s="20">
        <f t="shared" si="23"/>
        <v>0.3333333333333336</v>
      </c>
      <c r="O65" s="38" t="s">
        <v>64</v>
      </c>
      <c r="P65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</dc:creator>
  <cp:keywords/>
  <dc:description/>
  <cp:lastModifiedBy>slavik</cp:lastModifiedBy>
  <dcterms:created xsi:type="dcterms:W3CDTF">2008-10-22T07:50:20Z</dcterms:created>
  <dcterms:modified xsi:type="dcterms:W3CDTF">2008-11-10T12:40:17Z</dcterms:modified>
  <cp:category/>
  <cp:version/>
  <cp:contentType/>
  <cp:contentStatus/>
</cp:coreProperties>
</file>